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filterPrivacy="1" defaultThemeVersion="124226"/>
  <xr:revisionPtr revIDLastSave="8" documentId="8_{7973FE1F-23F0-4AD8-871F-F17C7C07FFB5}" xr6:coauthVersionLast="47" xr6:coauthVersionMax="47" xr10:uidLastSave="{0CE8139A-71C6-4804-A1C5-4924F9BC8980}"/>
  <bookViews>
    <workbookView xWindow="-110" yWindow="-110" windowWidth="19420" windowHeight="11500" xr2:uid="{00000000-000D-0000-FFFF-FFFF00000000}"/>
  </bookViews>
  <sheets>
    <sheet name="FF&amp;E" sheetId="1" r:id="rId1"/>
    <sheet name="Sheet2" sheetId="2" r:id="rId2"/>
    <sheet name="Sheet3" sheetId="3" r:id="rId3"/>
  </sheets>
  <definedNames>
    <definedName name="_xlnm.Print_Area" localSheetId="0">'FF&amp;E'!$A$1:$I$243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9" i="1" l="1"/>
  <c r="H103" i="1" l="1"/>
  <c r="H72" i="1" l="1"/>
  <c r="G102" i="1" s="1"/>
  <c r="H235" i="1"/>
  <c r="H227" i="1"/>
  <c r="H60" i="1"/>
  <c r="H236" i="1" l="1"/>
  <c r="H224" i="1" l="1"/>
  <c r="H232" i="1"/>
  <c r="H231" i="1"/>
  <c r="H230" i="1"/>
  <c r="H228" i="1"/>
  <c r="H61" i="1"/>
  <c r="H238" i="1" l="1"/>
  <c r="H183" i="1" l="1"/>
  <c r="H174" i="1"/>
  <c r="H87" i="1" l="1"/>
  <c r="H86" i="1"/>
  <c r="H76" i="1"/>
  <c r="H75" i="1"/>
  <c r="H74" i="1"/>
  <c r="H73" i="1"/>
  <c r="H71" i="1"/>
  <c r="H70" i="1"/>
  <c r="F131" i="1" l="1"/>
  <c r="H7" i="1" l="1"/>
  <c r="H8" i="1"/>
  <c r="H9" i="1"/>
  <c r="H10" i="1"/>
  <c r="H14" i="1"/>
  <c r="H15" i="1"/>
  <c r="H17" i="1"/>
  <c r="H22" i="1"/>
  <c r="H23" i="1"/>
  <c r="H24" i="1"/>
  <c r="H25" i="1"/>
  <c r="H26" i="1"/>
  <c r="H31" i="1"/>
  <c r="H32" i="1"/>
  <c r="H33" i="1"/>
  <c r="H34" i="1"/>
  <c r="H35" i="1"/>
  <c r="H40" i="1"/>
  <c r="H41" i="1"/>
  <c r="H53" i="1"/>
  <c r="H56" i="1"/>
  <c r="H57" i="1"/>
  <c r="H59" i="1"/>
  <c r="H69" i="1"/>
  <c r="H102" i="1"/>
  <c r="H83" i="1"/>
  <c r="H89" i="1"/>
  <c r="H94" i="1"/>
  <c r="H99" i="1"/>
  <c r="H106" i="1"/>
  <c r="H112" i="1"/>
  <c r="H113" i="1"/>
  <c r="H114" i="1"/>
  <c r="H127" i="1"/>
  <c r="H134" i="1"/>
  <c r="H140" i="1"/>
  <c r="H154" i="1"/>
  <c r="H156" i="1" s="1"/>
  <c r="H158" i="1"/>
  <c r="H159" i="1"/>
  <c r="H160" i="1"/>
  <c r="H164" i="1"/>
  <c r="H165" i="1"/>
  <c r="H166" i="1"/>
  <c r="H170" i="1"/>
  <c r="H171" i="1"/>
  <c r="H172" i="1"/>
  <c r="H173" i="1"/>
  <c r="H175" i="1"/>
  <c r="H179" i="1"/>
  <c r="H180" i="1"/>
  <c r="H181" i="1"/>
  <c r="H182" i="1"/>
  <c r="H184" i="1"/>
  <c r="H188" i="1"/>
  <c r="H189" i="1"/>
  <c r="H190" i="1"/>
  <c r="H194" i="1"/>
  <c r="H195" i="1"/>
  <c r="H196" i="1"/>
  <c r="H200" i="1"/>
  <c r="H201" i="1"/>
  <c r="H202" i="1"/>
  <c r="H203" i="1"/>
  <c r="H204" i="1"/>
  <c r="H212" i="1"/>
  <c r="H213" i="1"/>
  <c r="H214" i="1"/>
  <c r="H218" i="1"/>
  <c r="H219" i="1"/>
  <c r="H220" i="1"/>
  <c r="H147" i="1"/>
  <c r="H78" i="1" l="1"/>
  <c r="H108" i="1" s="1"/>
  <c r="H191" i="1"/>
  <c r="H185" i="1"/>
  <c r="H47" i="1"/>
  <c r="H167" i="1"/>
  <c r="H62" i="1"/>
  <c r="H28" i="1"/>
  <c r="H215" i="1"/>
  <c r="H161" i="1"/>
  <c r="H221" i="1"/>
  <c r="H176" i="1"/>
  <c r="H117" i="1"/>
  <c r="H149" i="1" s="1"/>
  <c r="H11" i="1"/>
  <c r="H19" i="1"/>
  <c r="H205" i="1"/>
  <c r="H197" i="1"/>
  <c r="H37" i="1"/>
  <c r="H240" i="1" l="1"/>
  <c r="H64" i="1"/>
  <c r="H207" i="1"/>
  <c r="H243" i="1" l="1"/>
  <c r="H247" i="1" s="1"/>
</calcChain>
</file>

<file path=xl/sharedStrings.xml><?xml version="1.0" encoding="utf-8"?>
<sst xmlns="http://schemas.openxmlformats.org/spreadsheetml/2006/main" count="283" uniqueCount="144">
  <si>
    <t>Item</t>
  </si>
  <si>
    <t>Location</t>
  </si>
  <si>
    <t>Description</t>
  </si>
  <si>
    <t>Exist</t>
  </si>
  <si>
    <t>New</t>
  </si>
  <si>
    <t>Qty</t>
  </si>
  <si>
    <t xml:space="preserve"> Unit Price</t>
  </si>
  <si>
    <t>Extended</t>
  </si>
  <si>
    <t>Comments</t>
  </si>
  <si>
    <t>Offices</t>
  </si>
  <si>
    <t>Reception (A001)</t>
  </si>
  <si>
    <t>Reusing existing</t>
  </si>
  <si>
    <t>Desk, credenza, file cabinets</t>
  </si>
  <si>
    <t>X</t>
  </si>
  <si>
    <t>Desk Chair</t>
  </si>
  <si>
    <t xml:space="preserve">Guest Chairs </t>
  </si>
  <si>
    <t>Soft Seating</t>
  </si>
  <si>
    <t>Subtotal</t>
  </si>
  <si>
    <t>Group Offices (A003, A004, A013)</t>
  </si>
  <si>
    <t>reuse existing</t>
  </si>
  <si>
    <t>Desk</t>
  </si>
  <si>
    <t>x</t>
  </si>
  <si>
    <t>File Cabinet</t>
  </si>
  <si>
    <t>Other</t>
  </si>
  <si>
    <t>Work Room (A013)</t>
  </si>
  <si>
    <t>Copier</t>
  </si>
  <si>
    <t>Work Table</t>
  </si>
  <si>
    <t>Cubicles</t>
  </si>
  <si>
    <t>Equipment 3 (___________)</t>
  </si>
  <si>
    <t>Equipment 4 (___________)</t>
  </si>
  <si>
    <t>File Cabinets</t>
  </si>
  <si>
    <t>Break Room (A016)</t>
  </si>
  <si>
    <t>Tables</t>
  </si>
  <si>
    <t>Chairs</t>
  </si>
  <si>
    <t>plastic chairs</t>
  </si>
  <si>
    <t>Equipment 1 (___________)</t>
  </si>
  <si>
    <t xml:space="preserve">Coffee maker from east bldg Kitchenette </t>
  </si>
  <si>
    <t>Equipment 2 (___________)</t>
  </si>
  <si>
    <t>Microwave from west bldg kitchenette</t>
  </si>
  <si>
    <t>Fridge from east bldg kitchenette</t>
  </si>
  <si>
    <t>Exec Offices (A019, A020, A021)</t>
  </si>
  <si>
    <t>couches from exec office/WC chairs</t>
  </si>
  <si>
    <t>Bookshelves</t>
  </si>
  <si>
    <t>Conference (A020)</t>
  </si>
  <si>
    <t>Conference Table</t>
  </si>
  <si>
    <t>from Vision Room</t>
  </si>
  <si>
    <t>Group Offices (A022, A023, A024, A025, A026, A027)</t>
  </si>
  <si>
    <t>Leaving up to specific Zones</t>
  </si>
  <si>
    <t>`</t>
  </si>
  <si>
    <t>used cubicle supplier (need to confirm # available and fit)</t>
  </si>
  <si>
    <t>Creative Arts Green Room</t>
  </si>
  <si>
    <t>existing couches and decorations from green room</t>
  </si>
  <si>
    <t>Total Offices</t>
  </si>
  <si>
    <t>Worship Areas</t>
  </si>
  <si>
    <t xml:space="preserve"> </t>
  </si>
  <si>
    <t>Worship Center (W004)</t>
  </si>
  <si>
    <t xml:space="preserve">Lecturn </t>
  </si>
  <si>
    <t>Baptistry</t>
  </si>
  <si>
    <t>Chairs- Seating Concepts</t>
  </si>
  <si>
    <t>Chair carts</t>
  </si>
  <si>
    <t>4 carts included with chairs from Church Partners</t>
  </si>
  <si>
    <t>Communion Stands</t>
  </si>
  <si>
    <t>Shelving</t>
  </si>
  <si>
    <t>AV Storage cabinets</t>
  </si>
  <si>
    <t>Other (nic AVL)</t>
  </si>
  <si>
    <t>AV Booth (W005)</t>
  </si>
  <si>
    <t>Video (W007)</t>
  </si>
  <si>
    <t>Built-in work table</t>
  </si>
  <si>
    <t>Platform (W010)</t>
  </si>
  <si>
    <t>Risers (?)</t>
  </si>
  <si>
    <t>TBD</t>
  </si>
  <si>
    <t>Prep (W002)</t>
  </si>
  <si>
    <t>Reuse existing</t>
  </si>
  <si>
    <t>Chapel (L027)</t>
  </si>
  <si>
    <t>Includes 250 - 20" chairs from Church Partners</t>
  </si>
  <si>
    <t>Added TVs</t>
  </si>
  <si>
    <t>Round Tables</t>
  </si>
  <si>
    <t>using existing from upper room</t>
  </si>
  <si>
    <t>Total Worship Areas</t>
  </si>
  <si>
    <t>Lobby Areas</t>
  </si>
  <si>
    <t>Warming Center, Coffee Service, Pantry (L011, L012, L013)</t>
  </si>
  <si>
    <t>Add Kitchen/Coffee Bar equipment</t>
  </si>
  <si>
    <t>Equipment 1  (coffee makers)</t>
  </si>
  <si>
    <t>Equipment 2  (Dishwasher)</t>
  </si>
  <si>
    <t>Equpment 3  (__________)</t>
  </si>
  <si>
    <t>North Lobby Fireplace (L010)</t>
  </si>
  <si>
    <t>Couches</t>
  </si>
  <si>
    <t>Soft Chairs</t>
  </si>
  <si>
    <t>High Top Tables</t>
  </si>
  <si>
    <t>near coffee bar</t>
  </si>
  <si>
    <t>High Top Chairs</t>
  </si>
  <si>
    <t>Low Tables</t>
  </si>
  <si>
    <t>Low Chairs - Cushioned</t>
  </si>
  <si>
    <t>TV/DVD- see AVL budget</t>
  </si>
  <si>
    <t>West Lobby Meeting (L021)</t>
  </si>
  <si>
    <t>family room feel</t>
  </si>
  <si>
    <t>Main Lobby (L002)</t>
  </si>
  <si>
    <t>Chairs (Overflow for Worship)</t>
  </si>
  <si>
    <t>First Time, Resource, Supplies (L003, L004, L005))</t>
  </si>
  <si>
    <t>Total Lobby Areas</t>
  </si>
  <si>
    <t xml:space="preserve">Children &amp; Youth </t>
  </si>
  <si>
    <t>Cueing / Check-in (C001, 002)</t>
  </si>
  <si>
    <t>Computers (Tablets/printing stations)</t>
  </si>
  <si>
    <t>Nursing (C003)</t>
  </si>
  <si>
    <t>Cribs/Rocking Chairs</t>
  </si>
  <si>
    <t>reuse</t>
  </si>
  <si>
    <t>Work Room (C004)</t>
  </si>
  <si>
    <t>nothing needed</t>
  </si>
  <si>
    <t>Classroom Cluster (C005, C006, C007, C016, C020)</t>
  </si>
  <si>
    <t>Chairs- Mity-Lite- One Series Pro</t>
  </si>
  <si>
    <t xml:space="preserve">Chair Cart </t>
  </si>
  <si>
    <t>Couch, comfy chairs</t>
  </si>
  <si>
    <t>Games</t>
  </si>
  <si>
    <t>Classroom Cluster (C010, C011, C012, C013, C023)</t>
  </si>
  <si>
    <t>Resource Room (C024)</t>
  </si>
  <si>
    <t>Group Classroom (C015)</t>
  </si>
  <si>
    <t>Sitting on floor for kids' church</t>
  </si>
  <si>
    <t>Youth Fellowship, Youth Platform (Y005, Y010)</t>
  </si>
  <si>
    <t xml:space="preserve">Reuse furniture from </t>
  </si>
  <si>
    <t>Chairs (Soft)</t>
  </si>
  <si>
    <t>Total Children &amp; Youth</t>
  </si>
  <si>
    <t>Gym (Y008)</t>
  </si>
  <si>
    <t>See GC GMP</t>
  </si>
  <si>
    <t>Classroom Cluster (L025, L026)</t>
  </si>
  <si>
    <t>Café Equipment</t>
  </si>
  <si>
    <t>plug number; awaiting pricing.</t>
  </si>
  <si>
    <t xml:space="preserve">See List from </t>
  </si>
  <si>
    <t>Miscellaneous</t>
  </si>
  <si>
    <t>Portable TV Stands</t>
  </si>
  <si>
    <t>Portable TVs  65"</t>
  </si>
  <si>
    <t>TVs in Children's hallways</t>
  </si>
  <si>
    <t>ATV w/ attachments</t>
  </si>
  <si>
    <t>Truck w/ plow</t>
  </si>
  <si>
    <t>Don’t need if we have ATV</t>
  </si>
  <si>
    <t>Golf Cart</t>
  </si>
  <si>
    <t>Hoping this will be donated</t>
  </si>
  <si>
    <t>Window Coverings / Door lite coverings</t>
  </si>
  <si>
    <t>Kid-proofing</t>
  </si>
  <si>
    <t>Commercial Freezer / Fridge</t>
  </si>
  <si>
    <t>Gorilla Shelving Units</t>
  </si>
  <si>
    <t>Total Other</t>
  </si>
  <si>
    <t>Grand Sum - Total FF&amp;E</t>
  </si>
  <si>
    <t>Budget</t>
  </si>
  <si>
    <t>(Overrun)/Underrun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</si>
</sst>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Proxima Nova"/>
      <family val="2"/>
    </font>
    <font>
      <sz val="11"/>
      <color theme="1"/>
      <name val="Proxima Nova"/>
      <family val="2"/>
    </font>
    <font>
      <b/>
      <sz val="11"/>
      <color theme="1"/>
      <name val="Proxima Nova"/>
      <family val="2"/>
    </font>
    <font>
      <b/>
      <sz val="14"/>
      <color theme="1"/>
      <name val="Proxima Nova"/>
      <family val="2"/>
    </font>
    <font>
      <b/>
      <sz val="16"/>
      <color theme="1"/>
      <name val="Proxima Nova"/>
      <family val="2"/>
    </font>
    <font>
      <sz val="11"/>
      <color theme="1"/>
      <name val="Calibri"/>
      <family val="2"/>
      <scheme val="minor"/>
    </font>
    <font>
      <b/>
      <sz val="12"/>
      <color theme="1"/>
      <name val="Proxima Nova"/>
      <family val="2"/>
    </font>
    <font>
      <sz val="14"/>
      <color theme="1"/>
      <name val="Proxima Nova"/>
      <family val="2"/>
    </font>
    <font>
      <b/>
      <sz val="12"/>
      <color theme="0"/>
      <name val="Proxima Nova"/>
      <family val="2"/>
    </font>
    <font>
      <sz val="11"/>
      <color rgb="FFFF0000"/>
      <name val="Proxima Nova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3" borderId="5" xfId="0" applyFont="1" applyFill="1" applyBorder="1" applyAlignment="1">
      <alignment horizontal="center"/>
    </xf>
    <xf numFmtId="16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4" fillId="3" borderId="0" xfId="0" applyFont="1" applyFill="1"/>
    <xf numFmtId="0" fontId="3" fillId="0" borderId="5" xfId="0" applyFont="1" applyBorder="1" applyAlignment="1">
      <alignment horizontal="center"/>
    </xf>
    <xf numFmtId="0" fontId="5" fillId="3" borderId="0" xfId="0" applyFont="1" applyFill="1"/>
    <xf numFmtId="164" fontId="5" fillId="3" borderId="0" xfId="0" applyNumberFormat="1" applyFont="1" applyFill="1"/>
    <xf numFmtId="0" fontId="4" fillId="0" borderId="0" xfId="0" applyFont="1" applyAlignment="1">
      <alignment horizontal="left"/>
    </xf>
    <xf numFmtId="0" fontId="4" fillId="3" borderId="5" xfId="0" applyFont="1" applyFill="1" applyBorder="1" applyAlignment="1">
      <alignment horizontal="center"/>
    </xf>
    <xf numFmtId="0" fontId="8" fillId="3" borderId="0" xfId="0" applyFont="1" applyFill="1"/>
    <xf numFmtId="0" fontId="8" fillId="0" borderId="0" xfId="0" applyFont="1"/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 indent="1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164" fontId="4" fillId="0" borderId="10" xfId="0" applyNumberFormat="1" applyFont="1" applyBorder="1"/>
    <xf numFmtId="164" fontId="4" fillId="3" borderId="11" xfId="0" applyNumberFormat="1" applyFont="1" applyFill="1" applyBorder="1"/>
    <xf numFmtId="0" fontId="2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0" fillId="0" borderId="0" xfId="0" applyNumberFormat="1" applyFont="1"/>
    <xf numFmtId="0" fontId="2" fillId="0" borderId="0" xfId="0" applyFont="1" applyAlignment="1">
      <alignment wrapText="1"/>
    </xf>
    <xf numFmtId="0" fontId="9" fillId="2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9" fillId="2" borderId="3" xfId="0" applyFont="1" applyFill="1" applyBorder="1" applyAlignment="1">
      <alignment horizontal="center" wrapText="1"/>
    </xf>
    <xf numFmtId="0" fontId="8" fillId="3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3" borderId="0" xfId="0" applyFont="1" applyFill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5" xfId="0" applyFont="1" applyBorder="1" applyAlignment="1">
      <alignment horizont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/>
    <xf numFmtId="0" fontId="1" fillId="3" borderId="6" xfId="0" applyFont="1" applyFill="1" applyBorder="1" applyAlignment="1">
      <alignment wrapText="1"/>
    </xf>
    <xf numFmtId="165" fontId="1" fillId="0" borderId="0" xfId="1" applyNumberFormat="1" applyFont="1" applyBorder="1" applyAlignment="1">
      <alignment horizontal="center" vertical="center"/>
    </xf>
    <xf numFmtId="165" fontId="1" fillId="0" borderId="0" xfId="1" applyNumberFormat="1" applyFont="1" applyBorder="1" applyAlignment="1"/>
    <xf numFmtId="0" fontId="1" fillId="0" borderId="0" xfId="0" applyFont="1" applyAlignment="1">
      <alignment horizontal="left" indent="1"/>
    </xf>
    <xf numFmtId="0" fontId="1" fillId="3" borderId="5" xfId="0" applyFont="1" applyFill="1" applyBorder="1"/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wrapText="1"/>
    </xf>
    <xf numFmtId="6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30481</xdr:colOff>
      <xdr:row>0</xdr:row>
      <xdr:rowOff>129540</xdr:rowOff>
    </xdr:from>
    <xdr:to>
      <xdr:col>9</xdr:col>
      <xdr:colOff>7621</xdr:colOff>
      <xdr:row>0</xdr:row>
      <xdr:rowOff>1053465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72741" y="129540"/>
          <a:ext cx="8023860" cy="923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 b="1" i="1">
              <a:latin typeface="Proxima Nova" panose="020B0503030502060204" pitchFamily="34" charset="0"/>
            </a:rPr>
            <a:t>Furniture Fixtures </a:t>
          </a:r>
          <a:r>
            <a:rPr lang="en-US" sz="2000" b="1" i="1">
              <a:latin typeface="Proxima Nova" panose="020B0503030502060204" pitchFamily="34" charset="0"/>
            </a:rPr>
            <a:t>and </a:t>
          </a:r>
          <a:r>
            <a:rPr lang="en-US" sz="2800" b="1" i="1">
              <a:latin typeface="Proxima Nova" panose="020B0503030502060204" pitchFamily="34" charset="0"/>
            </a:rPr>
            <a:t>Equipment Budget</a:t>
          </a:r>
        </a:p>
      </xdr:txBody>
    </xdr:sp>
    <xdr:clientData/>
  </xdr:twoCellAnchor>
  <xdr:twoCellAnchor>
    <xdr:from>
      <xdr:col>0</xdr:col>
      <xdr:colOff>100263</xdr:colOff>
      <xdr:row>0</xdr:row>
      <xdr:rowOff>100263</xdr:rowOff>
    </xdr:from>
    <xdr:to>
      <xdr:col>2</xdr:col>
      <xdr:colOff>1022684</xdr:colOff>
      <xdr:row>0</xdr:row>
      <xdr:rowOff>1016000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926274-D611-5F1A-0037-22FD61023651}"/>
            </a:ext>
          </a:extLst>
        </xdr:cNvPr>
        <xdr:cNvSpPr txBox="1"/>
      </xdr:nvSpPr>
      <xdr:spPr>
        <a:xfrm>
          <a:off x="100263" y="100263"/>
          <a:ext cx="3816684" cy="9157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Proxima Nova" panose="020B0503030502060204" pitchFamily="34" charset="0"/>
            </a:rPr>
            <a:t>Insert Church</a:t>
          </a:r>
          <a:r>
            <a:rPr lang="en-US" sz="1600" baseline="0">
              <a:latin typeface="Proxima Nova" panose="020B0503030502060204" pitchFamily="34" charset="0"/>
            </a:rPr>
            <a:t> name and Logo here</a:t>
          </a:r>
          <a:endParaRPr lang="en-US" sz="1600">
            <a:latin typeface="Proxima Nova" panose="020B050303050206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7"/>
  <sheetViews>
    <sheetView tabSelected="1" zoomScale="90" zoomScaleNormal="90" workbookViewId="0">
      <pane xSplit="3" ySplit="2" topLeftCell="D4" activePane="bottomRight" state="frozen"/>
      <selection pane="bottomRight" activeCell="C233" sqref="C233"/>
      <selection pane="bottomLeft" activeCell="A3" sqref="A3"/>
      <selection pane="topRight" activeCell="D1" sqref="D1"/>
    </sheetView>
  </sheetViews>
  <sheetFormatPr defaultColWidth="8.5703125" defaultRowHeight="15"/>
  <cols>
    <col min="1" max="1" width="6.85546875" style="1" customWidth="1"/>
    <col min="2" max="2" width="34.5703125" style="1" customWidth="1"/>
    <col min="3" max="3" width="35.42578125" style="32" customWidth="1"/>
    <col min="4" max="5" width="5.5703125" style="22" customWidth="1"/>
    <col min="6" max="6" width="6.42578125" style="22" bestFit="1" customWidth="1"/>
    <col min="7" max="7" width="13.140625" style="1" customWidth="1"/>
    <col min="8" max="8" width="14.5703125" style="1" customWidth="1"/>
    <col min="9" max="9" width="49.5703125" style="32" customWidth="1"/>
    <col min="10" max="10" width="29.42578125" style="1" customWidth="1"/>
    <col min="11" max="11" width="9.42578125" style="1" customWidth="1"/>
    <col min="12" max="12" width="12.5703125" style="1" customWidth="1"/>
    <col min="13" max="13" width="16.42578125" style="1" customWidth="1"/>
    <col min="14" max="16384" width="8.5703125" style="1"/>
  </cols>
  <sheetData>
    <row r="1" spans="1:9" ht="91.35" customHeight="1" thickBot="1">
      <c r="A1" s="42"/>
      <c r="B1" s="42"/>
      <c r="C1" s="40"/>
      <c r="D1" s="43"/>
      <c r="E1" s="43"/>
      <c r="F1" s="43"/>
      <c r="G1" s="42"/>
      <c r="H1" s="42"/>
      <c r="I1" s="40"/>
    </row>
    <row r="2" spans="1:9" ht="18" customHeight="1">
      <c r="A2" s="27" t="s">
        <v>0</v>
      </c>
      <c r="B2" s="28" t="s">
        <v>1</v>
      </c>
      <c r="C2" s="36" t="s">
        <v>2</v>
      </c>
      <c r="D2" s="29" t="s">
        <v>3</v>
      </c>
      <c r="E2" s="29" t="s">
        <v>4</v>
      </c>
      <c r="F2" s="29" t="s">
        <v>5</v>
      </c>
      <c r="G2" s="28" t="s">
        <v>6</v>
      </c>
      <c r="H2" s="28" t="s">
        <v>7</v>
      </c>
      <c r="I2" s="33" t="s">
        <v>8</v>
      </c>
    </row>
    <row r="3" spans="1:9" ht="4.3499999999999996" customHeight="1">
      <c r="A3" s="44"/>
      <c r="B3" s="42"/>
      <c r="C3" s="40"/>
      <c r="D3" s="43"/>
      <c r="E3" s="43"/>
      <c r="F3" s="43"/>
      <c r="G3" s="42"/>
      <c r="H3" s="42"/>
      <c r="I3" s="35"/>
    </row>
    <row r="4" spans="1:9" s="13" customFormat="1" ht="21.6">
      <c r="A4" s="11"/>
      <c r="B4" s="18" t="s">
        <v>9</v>
      </c>
      <c r="C4" s="37"/>
      <c r="D4" s="23"/>
      <c r="E4" s="23"/>
      <c r="F4" s="23"/>
      <c r="G4" s="12"/>
      <c r="H4" s="12"/>
      <c r="I4" s="34"/>
    </row>
    <row r="5" spans="1:9" ht="4.3499999999999996" customHeight="1">
      <c r="A5" s="44"/>
      <c r="B5" s="42"/>
      <c r="C5" s="40"/>
      <c r="D5" s="43"/>
      <c r="E5" s="43"/>
      <c r="F5" s="43"/>
      <c r="G5" s="45"/>
      <c r="H5" s="45"/>
      <c r="I5" s="35"/>
    </row>
    <row r="6" spans="1:9" ht="15" customHeight="1">
      <c r="A6" s="7">
        <v>1</v>
      </c>
      <c r="B6" s="16" t="s">
        <v>10</v>
      </c>
      <c r="C6" s="40"/>
      <c r="D6" s="43"/>
      <c r="E6" s="43"/>
      <c r="F6" s="43"/>
      <c r="G6" s="45"/>
      <c r="H6" s="45"/>
      <c r="I6" s="35" t="s">
        <v>11</v>
      </c>
    </row>
    <row r="7" spans="1:9" ht="15" customHeight="1">
      <c r="A7" s="44"/>
      <c r="B7" s="42"/>
      <c r="C7" s="40" t="s">
        <v>12</v>
      </c>
      <c r="D7" s="43" t="s">
        <v>13</v>
      </c>
      <c r="E7" s="43"/>
      <c r="F7" s="43">
        <v>1</v>
      </c>
      <c r="G7" s="45">
        <v>0</v>
      </c>
      <c r="H7" s="45">
        <f t="shared" ref="H7:H10" si="0">SUM(F7*G7)</f>
        <v>0</v>
      </c>
      <c r="I7" s="35"/>
    </row>
    <row r="8" spans="1:9" ht="15" customHeight="1">
      <c r="A8" s="44"/>
      <c r="B8" s="42"/>
      <c r="C8" s="40" t="s">
        <v>14</v>
      </c>
      <c r="D8" s="43" t="s">
        <v>13</v>
      </c>
      <c r="E8" s="43"/>
      <c r="F8" s="43">
        <v>1</v>
      </c>
      <c r="G8" s="45">
        <v>0</v>
      </c>
      <c r="H8" s="45">
        <f t="shared" si="0"/>
        <v>0</v>
      </c>
      <c r="I8" s="35"/>
    </row>
    <row r="9" spans="1:9" ht="15" customHeight="1">
      <c r="A9" s="44"/>
      <c r="B9" s="42"/>
      <c r="C9" s="40" t="s">
        <v>15</v>
      </c>
      <c r="D9" s="43" t="s">
        <v>13</v>
      </c>
      <c r="E9" s="43"/>
      <c r="F9" s="43">
        <v>2</v>
      </c>
      <c r="G9" s="45">
        <v>0</v>
      </c>
      <c r="H9" s="45">
        <f t="shared" si="0"/>
        <v>0</v>
      </c>
      <c r="I9" s="35"/>
    </row>
    <row r="10" spans="1:9" ht="15" customHeight="1">
      <c r="A10" s="44"/>
      <c r="B10" s="42"/>
      <c r="C10" s="40" t="s">
        <v>16</v>
      </c>
      <c r="D10" s="43" t="s">
        <v>13</v>
      </c>
      <c r="E10" s="43"/>
      <c r="F10" s="43">
        <v>2</v>
      </c>
      <c r="G10" s="45">
        <v>0</v>
      </c>
      <c r="H10" s="46">
        <f t="shared" si="0"/>
        <v>0</v>
      </c>
      <c r="I10" s="35"/>
    </row>
    <row r="11" spans="1:9" ht="15" customHeight="1">
      <c r="A11" s="44"/>
      <c r="B11" s="42"/>
      <c r="C11" s="38" t="s">
        <v>17</v>
      </c>
      <c r="D11" s="25"/>
      <c r="E11" s="25"/>
      <c r="F11" s="43"/>
      <c r="G11" s="45"/>
      <c r="H11" s="3">
        <f>SUM(H7:H10)</f>
        <v>0</v>
      </c>
      <c r="I11" s="35"/>
    </row>
    <row r="12" spans="1:9" ht="15" customHeight="1">
      <c r="A12" s="44"/>
      <c r="B12" s="42"/>
      <c r="C12" s="40"/>
      <c r="D12" s="43"/>
      <c r="E12" s="43"/>
      <c r="F12" s="43"/>
      <c r="G12" s="45"/>
      <c r="H12" s="45"/>
      <c r="I12" s="35"/>
    </row>
    <row r="13" spans="1:9" ht="15" customHeight="1">
      <c r="A13" s="7">
        <v>2</v>
      </c>
      <c r="B13" s="16" t="s">
        <v>18</v>
      </c>
      <c r="C13" s="40"/>
      <c r="D13" s="43"/>
      <c r="E13" s="43"/>
      <c r="F13" s="43"/>
      <c r="G13" s="45"/>
      <c r="H13" s="45"/>
      <c r="I13" s="35" t="s">
        <v>19</v>
      </c>
    </row>
    <row r="14" spans="1:9" ht="15" customHeight="1">
      <c r="A14" s="44"/>
      <c r="B14" s="42"/>
      <c r="C14" s="40" t="s">
        <v>20</v>
      </c>
      <c r="D14" s="43" t="s">
        <v>21</v>
      </c>
      <c r="E14" s="43"/>
      <c r="F14" s="43">
        <v>1</v>
      </c>
      <c r="G14" s="45">
        <v>0</v>
      </c>
      <c r="H14" s="45">
        <f t="shared" ref="H14" si="1">SUM(F14*G14)</f>
        <v>0</v>
      </c>
      <c r="I14" s="35"/>
    </row>
    <row r="15" spans="1:9" ht="15" customHeight="1">
      <c r="A15" s="44"/>
      <c r="B15" s="42"/>
      <c r="C15" s="40" t="s">
        <v>14</v>
      </c>
      <c r="D15" s="43" t="s">
        <v>21</v>
      </c>
      <c r="E15" s="43"/>
      <c r="F15" s="43">
        <v>1</v>
      </c>
      <c r="G15" s="45">
        <v>0</v>
      </c>
      <c r="H15" s="45">
        <f>SUM(F15*G15)</f>
        <v>0</v>
      </c>
      <c r="I15" s="35"/>
    </row>
    <row r="16" spans="1:9" ht="15" customHeight="1">
      <c r="A16" s="44"/>
      <c r="B16" s="42"/>
      <c r="C16" s="40" t="s">
        <v>22</v>
      </c>
      <c r="D16" s="43" t="s">
        <v>21</v>
      </c>
      <c r="E16" s="43"/>
      <c r="F16" s="43">
        <v>1</v>
      </c>
      <c r="G16" s="45">
        <v>0</v>
      </c>
      <c r="H16" s="45">
        <v>0</v>
      </c>
      <c r="I16" s="35"/>
    </row>
    <row r="17" spans="1:9" ht="15" customHeight="1">
      <c r="A17" s="44"/>
      <c r="B17" s="42"/>
      <c r="C17" s="40" t="s">
        <v>15</v>
      </c>
      <c r="D17" s="43" t="s">
        <v>21</v>
      </c>
      <c r="E17" s="43"/>
      <c r="F17" s="43">
        <v>2</v>
      </c>
      <c r="G17" s="45">
        <v>0</v>
      </c>
      <c r="H17" s="45">
        <f>SUM(F17*G17)</f>
        <v>0</v>
      </c>
      <c r="I17" s="35"/>
    </row>
    <row r="18" spans="1:9" ht="15" customHeight="1">
      <c r="A18" s="44"/>
      <c r="B18" s="42"/>
      <c r="C18" s="40" t="s">
        <v>23</v>
      </c>
      <c r="D18" s="43" t="s">
        <v>21</v>
      </c>
      <c r="E18" s="43"/>
      <c r="F18" s="43">
        <v>0</v>
      </c>
      <c r="G18" s="45">
        <v>0</v>
      </c>
      <c r="H18" s="46">
        <v>0</v>
      </c>
      <c r="I18" s="35"/>
    </row>
    <row r="19" spans="1:9" ht="15" customHeight="1">
      <c r="A19" s="44"/>
      <c r="B19" s="42"/>
      <c r="C19" s="38" t="s">
        <v>17</v>
      </c>
      <c r="D19" s="25"/>
      <c r="E19" s="25"/>
      <c r="F19" s="43"/>
      <c r="G19" s="45"/>
      <c r="H19" s="3">
        <f>SUM(H14:H17)</f>
        <v>0</v>
      </c>
      <c r="I19" s="35"/>
    </row>
    <row r="20" spans="1:9" ht="15" customHeight="1">
      <c r="A20" s="44"/>
      <c r="B20" s="42"/>
      <c r="C20" s="40"/>
      <c r="D20" s="43"/>
      <c r="E20" s="43"/>
      <c r="F20" s="43"/>
      <c r="G20" s="45"/>
      <c r="H20" s="45"/>
      <c r="I20" s="35"/>
    </row>
    <row r="21" spans="1:9" ht="15" customHeight="1">
      <c r="A21" s="7">
        <v>3</v>
      </c>
      <c r="B21" s="16" t="s">
        <v>24</v>
      </c>
      <c r="C21" s="40"/>
      <c r="D21" s="43"/>
      <c r="E21" s="43"/>
      <c r="F21" s="43"/>
      <c r="G21" s="45"/>
      <c r="H21" s="45"/>
      <c r="I21" s="35"/>
    </row>
    <row r="22" spans="1:9" ht="15" customHeight="1">
      <c r="A22" s="44"/>
      <c r="B22" s="42"/>
      <c r="C22" s="40" t="s">
        <v>25</v>
      </c>
      <c r="D22" s="43"/>
      <c r="E22" s="43"/>
      <c r="F22" s="43">
        <v>1</v>
      </c>
      <c r="G22" s="45">
        <v>0</v>
      </c>
      <c r="H22" s="45">
        <f t="shared" ref="H22" si="2">SUM(F22*G22)</f>
        <v>0</v>
      </c>
      <c r="I22" s="35"/>
    </row>
    <row r="23" spans="1:9" ht="15" customHeight="1">
      <c r="A23" s="44"/>
      <c r="B23" s="42"/>
      <c r="C23" s="40" t="s">
        <v>26</v>
      </c>
      <c r="D23" s="43"/>
      <c r="E23" s="43" t="s">
        <v>21</v>
      </c>
      <c r="F23" s="43">
        <v>1</v>
      </c>
      <c r="G23" s="45">
        <v>0</v>
      </c>
      <c r="H23" s="45">
        <f>SUM(F23*G23)</f>
        <v>0</v>
      </c>
      <c r="I23" s="35"/>
    </row>
    <row r="24" spans="1:9" ht="15" customHeight="1">
      <c r="A24" s="44"/>
      <c r="B24" s="42"/>
      <c r="C24" s="40" t="s">
        <v>27</v>
      </c>
      <c r="D24" s="43"/>
      <c r="E24" s="43"/>
      <c r="F24" s="43">
        <v>1</v>
      </c>
      <c r="G24" s="45">
        <v>0</v>
      </c>
      <c r="H24" s="45">
        <f t="shared" ref="H24:H26" si="3">SUM(F24*G24)</f>
        <v>0</v>
      </c>
      <c r="I24" s="35"/>
    </row>
    <row r="25" spans="1:9" ht="15" customHeight="1">
      <c r="A25" s="44"/>
      <c r="B25" s="42"/>
      <c r="C25" s="40" t="s">
        <v>28</v>
      </c>
      <c r="D25" s="43"/>
      <c r="E25" s="43"/>
      <c r="F25" s="43">
        <v>1</v>
      </c>
      <c r="G25" s="45">
        <v>0</v>
      </c>
      <c r="H25" s="45">
        <f t="shared" si="3"/>
        <v>0</v>
      </c>
      <c r="I25" s="35"/>
    </row>
    <row r="26" spans="1:9" ht="15" customHeight="1">
      <c r="A26" s="44"/>
      <c r="B26" s="42"/>
      <c r="C26" s="40" t="s">
        <v>29</v>
      </c>
      <c r="D26" s="43"/>
      <c r="E26" s="43"/>
      <c r="F26" s="43">
        <v>1</v>
      </c>
      <c r="G26" s="45">
        <v>0</v>
      </c>
      <c r="H26" s="45">
        <f t="shared" si="3"/>
        <v>0</v>
      </c>
      <c r="I26" s="35"/>
    </row>
    <row r="27" spans="1:9" ht="15" customHeight="1">
      <c r="A27" s="44"/>
      <c r="B27" s="42"/>
      <c r="C27" s="40" t="s">
        <v>30</v>
      </c>
      <c r="D27" s="43"/>
      <c r="E27" s="43"/>
      <c r="F27" s="43">
        <v>1</v>
      </c>
      <c r="G27" s="45">
        <v>0</v>
      </c>
      <c r="H27" s="46">
        <v>0</v>
      </c>
      <c r="I27" s="35"/>
    </row>
    <row r="28" spans="1:9" ht="15" customHeight="1">
      <c r="A28" s="44"/>
      <c r="B28" s="42"/>
      <c r="C28" s="38" t="s">
        <v>17</v>
      </c>
      <c r="D28" s="25"/>
      <c r="E28" s="25"/>
      <c r="F28" s="43"/>
      <c r="G28" s="45"/>
      <c r="H28" s="3">
        <f>SUM(H22:H27)</f>
        <v>0</v>
      </c>
      <c r="I28" s="35"/>
    </row>
    <row r="29" spans="1:9" ht="15" customHeight="1">
      <c r="A29" s="44"/>
      <c r="B29" s="42"/>
      <c r="C29" s="40"/>
      <c r="D29" s="43"/>
      <c r="E29" s="43"/>
      <c r="F29" s="43"/>
      <c r="G29" s="45"/>
      <c r="H29" s="45"/>
      <c r="I29" s="35"/>
    </row>
    <row r="30" spans="1:9" ht="15" customHeight="1">
      <c r="A30" s="7">
        <v>4</v>
      </c>
      <c r="B30" s="16" t="s">
        <v>31</v>
      </c>
      <c r="C30" s="40"/>
      <c r="D30" s="43"/>
      <c r="E30" s="43"/>
      <c r="F30" s="43"/>
      <c r="G30" s="45"/>
      <c r="H30" s="45"/>
      <c r="I30" s="35"/>
    </row>
    <row r="31" spans="1:9" ht="15" customHeight="1">
      <c r="A31" s="44"/>
      <c r="B31" s="42"/>
      <c r="C31" s="40" t="s">
        <v>32</v>
      </c>
      <c r="D31" s="43"/>
      <c r="E31" s="43" t="s">
        <v>13</v>
      </c>
      <c r="F31" s="43">
        <v>2</v>
      </c>
      <c r="G31" s="45">
        <v>400</v>
      </c>
      <c r="H31" s="45">
        <f t="shared" ref="H31" si="4">SUM(F31*G31)</f>
        <v>800</v>
      </c>
      <c r="I31" s="35"/>
    </row>
    <row r="32" spans="1:9" ht="15" customHeight="1">
      <c r="A32" s="44"/>
      <c r="B32" s="42"/>
      <c r="C32" s="40" t="s">
        <v>33</v>
      </c>
      <c r="D32" s="43" t="s">
        <v>21</v>
      </c>
      <c r="E32" s="43"/>
      <c r="F32" s="43">
        <v>8</v>
      </c>
      <c r="G32" s="45">
        <v>0</v>
      </c>
      <c r="H32" s="45">
        <f>SUM(F32*G32)</f>
        <v>0</v>
      </c>
      <c r="I32" s="35" t="s">
        <v>34</v>
      </c>
    </row>
    <row r="33" spans="1:9" ht="15" customHeight="1">
      <c r="A33" s="44"/>
      <c r="B33" s="42"/>
      <c r="C33" s="40" t="s">
        <v>35</v>
      </c>
      <c r="D33" s="43"/>
      <c r="E33" s="43"/>
      <c r="F33" s="43">
        <v>1</v>
      </c>
      <c r="G33" s="45">
        <v>0</v>
      </c>
      <c r="H33" s="45">
        <f t="shared" ref="H33:H34" si="5">SUM(F33*G33)</f>
        <v>0</v>
      </c>
      <c r="I33" s="35" t="s">
        <v>36</v>
      </c>
    </row>
    <row r="34" spans="1:9" ht="15" customHeight="1">
      <c r="A34" s="44"/>
      <c r="B34" s="42"/>
      <c r="C34" s="40" t="s">
        <v>37</v>
      </c>
      <c r="D34" s="43"/>
      <c r="E34" s="43"/>
      <c r="F34" s="43">
        <v>1</v>
      </c>
      <c r="G34" s="45">
        <v>0</v>
      </c>
      <c r="H34" s="45">
        <f t="shared" si="5"/>
        <v>0</v>
      </c>
      <c r="I34" s="35" t="s">
        <v>38</v>
      </c>
    </row>
    <row r="35" spans="1:9" ht="15" customHeight="1">
      <c r="A35" s="44"/>
      <c r="B35" s="42"/>
      <c r="C35" s="40" t="s">
        <v>28</v>
      </c>
      <c r="D35" s="43"/>
      <c r="E35" s="43"/>
      <c r="F35" s="43">
        <v>1</v>
      </c>
      <c r="G35" s="45">
        <v>0</v>
      </c>
      <c r="H35" s="45">
        <f t="shared" ref="H35" si="6">SUM(F35*G35)</f>
        <v>0</v>
      </c>
      <c r="I35" s="35" t="s">
        <v>39</v>
      </c>
    </row>
    <row r="36" spans="1:9" ht="15" customHeight="1">
      <c r="A36" s="44"/>
      <c r="B36" s="42"/>
      <c r="C36" s="40" t="s">
        <v>29</v>
      </c>
      <c r="D36" s="43"/>
      <c r="E36" s="43"/>
      <c r="F36" s="43">
        <v>1</v>
      </c>
      <c r="G36" s="45">
        <v>0</v>
      </c>
      <c r="H36" s="46">
        <v>0</v>
      </c>
      <c r="I36" s="35"/>
    </row>
    <row r="37" spans="1:9" ht="15" customHeight="1">
      <c r="A37" s="44"/>
      <c r="B37" s="42"/>
      <c r="C37" s="38" t="s">
        <v>17</v>
      </c>
      <c r="D37" s="25"/>
      <c r="E37" s="25"/>
      <c r="F37" s="43"/>
      <c r="G37" s="45"/>
      <c r="H37" s="3">
        <f>SUM(H31:H36)</f>
        <v>800</v>
      </c>
      <c r="I37" s="35"/>
    </row>
    <row r="38" spans="1:9" ht="15" customHeight="1">
      <c r="A38" s="44"/>
      <c r="B38" s="42"/>
      <c r="C38" s="40"/>
      <c r="D38" s="43"/>
      <c r="E38" s="43"/>
      <c r="F38" s="43"/>
      <c r="G38" s="45"/>
      <c r="H38" s="45"/>
      <c r="I38" s="35"/>
    </row>
    <row r="39" spans="1:9" ht="15" customHeight="1">
      <c r="A39" s="7">
        <v>5</v>
      </c>
      <c r="B39" s="16" t="s">
        <v>40</v>
      </c>
      <c r="C39" s="40"/>
      <c r="D39" s="43"/>
      <c r="E39" s="43"/>
      <c r="F39" s="43"/>
      <c r="G39" s="45"/>
      <c r="H39" s="45"/>
      <c r="I39" s="35"/>
    </row>
    <row r="40" spans="1:9" ht="15" customHeight="1">
      <c r="A40" s="44"/>
      <c r="B40" s="42"/>
      <c r="C40" s="40" t="s">
        <v>20</v>
      </c>
      <c r="D40" s="43"/>
      <c r="E40" s="43" t="s">
        <v>13</v>
      </c>
      <c r="F40" s="43">
        <v>1</v>
      </c>
      <c r="G40" s="45">
        <v>1000</v>
      </c>
      <c r="H40" s="45">
        <f t="shared" ref="H40" si="7">SUM(F40*G40)</f>
        <v>1000</v>
      </c>
      <c r="I40" s="35"/>
    </row>
    <row r="41" spans="1:9" ht="15" customHeight="1">
      <c r="A41" s="44"/>
      <c r="B41" s="42"/>
      <c r="C41" s="40" t="s">
        <v>14</v>
      </c>
      <c r="D41" s="43"/>
      <c r="E41" s="43"/>
      <c r="F41" s="43">
        <v>1</v>
      </c>
      <c r="G41" s="45">
        <v>210</v>
      </c>
      <c r="H41" s="45">
        <f>SUM(F41*G41)</f>
        <v>210</v>
      </c>
      <c r="I41" s="35"/>
    </row>
    <row r="42" spans="1:9" ht="15" customHeight="1">
      <c r="A42" s="44"/>
      <c r="B42" s="42"/>
      <c r="C42" s="40" t="s">
        <v>22</v>
      </c>
      <c r="D42" s="43"/>
      <c r="E42" s="43"/>
      <c r="F42" s="43">
        <v>1</v>
      </c>
      <c r="G42" s="45">
        <v>0</v>
      </c>
      <c r="H42" s="45">
        <v>0</v>
      </c>
      <c r="I42" s="35"/>
    </row>
    <row r="43" spans="1:9" ht="15" customHeight="1">
      <c r="A43" s="44"/>
      <c r="B43" s="42"/>
      <c r="C43" s="40" t="s">
        <v>15</v>
      </c>
      <c r="D43" s="43"/>
      <c r="E43" s="43"/>
      <c r="F43" s="43">
        <v>2</v>
      </c>
      <c r="G43" s="45">
        <v>50</v>
      </c>
      <c r="H43" s="45">
        <v>0</v>
      </c>
      <c r="I43" s="35" t="s">
        <v>41</v>
      </c>
    </row>
    <row r="44" spans="1:9" ht="15" customHeight="1">
      <c r="A44" s="44"/>
      <c r="B44" s="42"/>
      <c r="C44" s="40" t="s">
        <v>42</v>
      </c>
      <c r="D44" s="43"/>
      <c r="E44" s="43"/>
      <c r="F44" s="43">
        <v>1</v>
      </c>
      <c r="G44" s="45">
        <v>0</v>
      </c>
      <c r="H44" s="45">
        <v>0</v>
      </c>
      <c r="I44" s="35"/>
    </row>
    <row r="45" spans="1:9" ht="15" customHeight="1">
      <c r="A45" s="44"/>
      <c r="B45" s="42"/>
      <c r="C45" s="40" t="s">
        <v>16</v>
      </c>
      <c r="D45" s="43"/>
      <c r="E45" s="43"/>
      <c r="F45" s="43">
        <v>1</v>
      </c>
      <c r="G45" s="45">
        <v>0</v>
      </c>
      <c r="H45" s="45">
        <v>0</v>
      </c>
      <c r="I45" s="35"/>
    </row>
    <row r="46" spans="1:9" ht="15" customHeight="1">
      <c r="A46" s="44"/>
      <c r="B46" s="42"/>
      <c r="C46" s="40" t="s">
        <v>23</v>
      </c>
      <c r="D46" s="43"/>
      <c r="E46" s="43"/>
      <c r="F46" s="43">
        <v>0</v>
      </c>
      <c r="G46" s="45">
        <v>0</v>
      </c>
      <c r="H46" s="46">
        <v>0</v>
      </c>
      <c r="I46" s="35"/>
    </row>
    <row r="47" spans="1:9" ht="15" customHeight="1">
      <c r="A47" s="44"/>
      <c r="B47" s="42"/>
      <c r="C47" s="38" t="s">
        <v>17</v>
      </c>
      <c r="D47" s="25"/>
      <c r="E47" s="25"/>
      <c r="F47" s="43"/>
      <c r="G47" s="45"/>
      <c r="H47" s="3">
        <f>SUM(H40:H46)</f>
        <v>1210</v>
      </c>
      <c r="I47" s="35"/>
    </row>
    <row r="48" spans="1:9" ht="15" customHeight="1">
      <c r="A48" s="44"/>
      <c r="B48" s="42"/>
      <c r="C48" s="40"/>
      <c r="D48" s="43"/>
      <c r="E48" s="43"/>
      <c r="F48" s="43"/>
      <c r="G48" s="45"/>
      <c r="H48" s="45"/>
      <c r="I48" s="35"/>
    </row>
    <row r="49" spans="1:9" ht="15" customHeight="1">
      <c r="A49" s="7">
        <v>6</v>
      </c>
      <c r="B49" s="16" t="s">
        <v>43</v>
      </c>
      <c r="C49" s="40"/>
      <c r="D49" s="43"/>
      <c r="E49" s="43"/>
      <c r="F49" s="43"/>
      <c r="G49" s="45"/>
      <c r="H49" s="45"/>
      <c r="I49" s="35"/>
    </row>
    <row r="50" spans="1:9" ht="15" customHeight="1">
      <c r="A50" s="44"/>
      <c r="B50" s="42"/>
      <c r="C50" s="40" t="s">
        <v>44</v>
      </c>
      <c r="D50" s="43" t="s">
        <v>21</v>
      </c>
      <c r="E50" s="43"/>
      <c r="F50" s="43"/>
      <c r="G50" s="45"/>
      <c r="H50" s="45"/>
      <c r="I50" s="35" t="s">
        <v>45</v>
      </c>
    </row>
    <row r="51" spans="1:9" ht="15" customHeight="1">
      <c r="A51" s="44"/>
      <c r="B51" s="42"/>
      <c r="C51" s="40" t="s">
        <v>33</v>
      </c>
      <c r="D51" s="43" t="s">
        <v>21</v>
      </c>
      <c r="E51" s="43"/>
      <c r="F51" s="43"/>
      <c r="G51" s="45"/>
      <c r="H51" s="45"/>
      <c r="I51" s="35" t="s">
        <v>45</v>
      </c>
    </row>
    <row r="52" spans="1:9" ht="15" customHeight="1">
      <c r="A52" s="44"/>
      <c r="B52" s="42"/>
      <c r="C52" s="40" t="s">
        <v>23</v>
      </c>
      <c r="D52" s="43"/>
      <c r="E52" s="43"/>
      <c r="F52" s="43">
        <v>0</v>
      </c>
      <c r="G52" s="45">
        <v>0</v>
      </c>
      <c r="H52" s="46">
        <v>0</v>
      </c>
      <c r="I52" s="35"/>
    </row>
    <row r="53" spans="1:9" ht="15" customHeight="1">
      <c r="A53" s="44"/>
      <c r="B53" s="42"/>
      <c r="C53" s="38" t="s">
        <v>17</v>
      </c>
      <c r="D53" s="25"/>
      <c r="E53" s="25"/>
      <c r="F53" s="43"/>
      <c r="G53" s="45"/>
      <c r="H53" s="3">
        <f>SUM(H50:H52)</f>
        <v>0</v>
      </c>
      <c r="I53" s="35"/>
    </row>
    <row r="54" spans="1:9" ht="15" customHeight="1">
      <c r="A54" s="44"/>
      <c r="B54" s="42"/>
      <c r="C54" s="40"/>
      <c r="D54" s="43"/>
      <c r="E54" s="43"/>
      <c r="F54" s="43"/>
      <c r="G54" s="45"/>
      <c r="H54" s="45"/>
      <c r="I54" s="35"/>
    </row>
    <row r="55" spans="1:9" ht="15" customHeight="1">
      <c r="A55" s="7">
        <v>7</v>
      </c>
      <c r="B55" s="16" t="s">
        <v>46</v>
      </c>
      <c r="C55" s="40"/>
      <c r="D55" s="43"/>
      <c r="E55" s="43"/>
      <c r="F55" s="43"/>
      <c r="G55" s="45"/>
      <c r="H55" s="45"/>
      <c r="I55" s="35" t="s">
        <v>47</v>
      </c>
    </row>
    <row r="56" spans="1:9" ht="15" customHeight="1">
      <c r="A56" s="44"/>
      <c r="B56" s="42"/>
      <c r="C56" s="40" t="s">
        <v>20</v>
      </c>
      <c r="D56" s="43"/>
      <c r="E56" s="43"/>
      <c r="F56" s="43">
        <v>1</v>
      </c>
      <c r="G56" s="45">
        <v>0</v>
      </c>
      <c r="H56" s="45">
        <f t="shared" ref="H56" si="8">SUM(F56*G56)</f>
        <v>0</v>
      </c>
      <c r="I56" s="35"/>
    </row>
    <row r="57" spans="1:9" ht="15" customHeight="1">
      <c r="A57" s="44"/>
      <c r="B57" s="42"/>
      <c r="C57" s="40" t="s">
        <v>14</v>
      </c>
      <c r="D57" s="43"/>
      <c r="E57" s="43"/>
      <c r="F57" s="43">
        <v>1</v>
      </c>
      <c r="G57" s="45">
        <v>0</v>
      </c>
      <c r="H57" s="45">
        <f>SUM(F57*G57)</f>
        <v>0</v>
      </c>
      <c r="I57" s="35"/>
    </row>
    <row r="58" spans="1:9">
      <c r="A58" s="44"/>
      <c r="B58" s="42"/>
      <c r="C58" s="40" t="s">
        <v>22</v>
      </c>
      <c r="D58" s="43"/>
      <c r="E58" s="43"/>
      <c r="F58" s="43">
        <v>1</v>
      </c>
      <c r="G58" s="45">
        <v>0</v>
      </c>
      <c r="H58" s="45">
        <v>0</v>
      </c>
      <c r="I58" s="35"/>
    </row>
    <row r="59" spans="1:9">
      <c r="A59" s="44"/>
      <c r="B59" s="42"/>
      <c r="C59" s="40" t="s">
        <v>15</v>
      </c>
      <c r="D59" s="43"/>
      <c r="E59" s="43"/>
      <c r="F59" s="43">
        <v>2</v>
      </c>
      <c r="G59" s="45">
        <v>0</v>
      </c>
      <c r="H59" s="45">
        <f>SUM(F59*G59)</f>
        <v>0</v>
      </c>
      <c r="I59" s="35" t="s">
        <v>48</v>
      </c>
    </row>
    <row r="60" spans="1:9" ht="30">
      <c r="A60" s="44"/>
      <c r="B60" s="42"/>
      <c r="C60" s="40" t="s">
        <v>27</v>
      </c>
      <c r="D60" s="43"/>
      <c r="E60" s="43" t="s">
        <v>13</v>
      </c>
      <c r="F60" s="43">
        <v>20</v>
      </c>
      <c r="G60" s="45">
        <v>900</v>
      </c>
      <c r="H60" s="45">
        <f>G60*F60</f>
        <v>18000</v>
      </c>
      <c r="I60" s="35" t="s">
        <v>49</v>
      </c>
    </row>
    <row r="61" spans="1:9">
      <c r="A61" s="44"/>
      <c r="B61" s="42"/>
      <c r="C61" s="40" t="s">
        <v>50</v>
      </c>
      <c r="D61" s="43"/>
      <c r="E61" s="43"/>
      <c r="F61" s="43">
        <v>0</v>
      </c>
      <c r="G61" s="45">
        <v>0</v>
      </c>
      <c r="H61" s="46">
        <f>G61*F61</f>
        <v>0</v>
      </c>
      <c r="I61" s="35" t="s">
        <v>51</v>
      </c>
    </row>
    <row r="62" spans="1:9">
      <c r="A62" s="44"/>
      <c r="B62" s="42"/>
      <c r="C62" s="38" t="s">
        <v>17</v>
      </c>
      <c r="D62" s="25"/>
      <c r="E62" s="25"/>
      <c r="F62" s="43"/>
      <c r="G62" s="45"/>
      <c r="H62" s="3">
        <f>SUM(H56:H61)</f>
        <v>18000</v>
      </c>
      <c r="I62" s="35"/>
    </row>
    <row r="63" spans="1:9">
      <c r="A63" s="47"/>
      <c r="B63" s="42"/>
      <c r="C63" s="40"/>
      <c r="D63" s="43"/>
      <c r="E63" s="43"/>
      <c r="F63" s="43"/>
      <c r="G63" s="45"/>
      <c r="H63" s="45"/>
      <c r="I63" s="35"/>
    </row>
    <row r="64" spans="1:9" ht="18.600000000000001">
      <c r="A64" s="47"/>
      <c r="B64" s="15" t="s">
        <v>52</v>
      </c>
      <c r="C64" s="39"/>
      <c r="D64" s="24"/>
      <c r="E64" s="24"/>
      <c r="F64" s="43"/>
      <c r="G64" s="45"/>
      <c r="H64" s="20">
        <f>SUM(H11+H19+H28+H37+H47+H53+H62)</f>
        <v>20010</v>
      </c>
      <c r="I64" s="35"/>
    </row>
    <row r="65" spans="1:9">
      <c r="A65" s="47"/>
      <c r="B65" s="42"/>
      <c r="C65" s="40"/>
      <c r="D65" s="43"/>
      <c r="E65" s="43"/>
      <c r="F65" s="43"/>
      <c r="G65" s="45"/>
      <c r="H65" s="45"/>
      <c r="I65" s="35"/>
    </row>
    <row r="66" spans="1:9" ht="21.6">
      <c r="A66" s="2"/>
      <c r="B66" s="8" t="s">
        <v>53</v>
      </c>
      <c r="C66" s="48"/>
      <c r="D66" s="49"/>
      <c r="E66" s="49"/>
      <c r="F66" s="49"/>
      <c r="G66" s="50"/>
      <c r="H66" s="50"/>
      <c r="I66" s="51"/>
    </row>
    <row r="67" spans="1:9" ht="5.0999999999999996" customHeight="1">
      <c r="A67" s="44"/>
      <c r="B67" s="42"/>
      <c r="C67" s="40"/>
      <c r="D67" s="43"/>
      <c r="E67" s="43"/>
      <c r="F67" s="43" t="s">
        <v>54</v>
      </c>
      <c r="G67" s="45" t="s">
        <v>54</v>
      </c>
      <c r="H67" s="45"/>
      <c r="I67" s="35"/>
    </row>
    <row r="68" spans="1:9" ht="15.95">
      <c r="A68" s="7">
        <v>1</v>
      </c>
      <c r="B68" s="16" t="s">
        <v>55</v>
      </c>
      <c r="C68" s="40"/>
      <c r="D68" s="43"/>
      <c r="E68" s="43"/>
      <c r="F68" s="43"/>
      <c r="G68" s="45"/>
      <c r="H68" s="45"/>
      <c r="I68" s="35"/>
    </row>
    <row r="69" spans="1:9">
      <c r="A69" s="7"/>
      <c r="B69" s="42"/>
      <c r="C69" s="40" t="s">
        <v>56</v>
      </c>
      <c r="D69" s="43"/>
      <c r="E69" s="43"/>
      <c r="F69" s="43">
        <v>0</v>
      </c>
      <c r="G69" s="45">
        <v>1000</v>
      </c>
      <c r="H69" s="45">
        <f t="shared" ref="H69:H76" si="9">SUM(F69*G69)</f>
        <v>0</v>
      </c>
      <c r="I69" s="35"/>
    </row>
    <row r="70" spans="1:9">
      <c r="A70" s="7"/>
      <c r="B70" s="42"/>
      <c r="C70" s="40" t="s">
        <v>57</v>
      </c>
      <c r="D70" s="43"/>
      <c r="E70" s="43" t="s">
        <v>21</v>
      </c>
      <c r="F70" s="43">
        <v>2</v>
      </c>
      <c r="G70" s="45">
        <v>1000</v>
      </c>
      <c r="H70" s="45">
        <f t="shared" si="9"/>
        <v>2000</v>
      </c>
      <c r="I70" s="35"/>
    </row>
    <row r="71" spans="1:9">
      <c r="A71" s="7"/>
      <c r="B71" s="42"/>
      <c r="C71" s="40" t="s">
        <v>23</v>
      </c>
      <c r="D71" s="43"/>
      <c r="E71" s="43"/>
      <c r="F71" s="43">
        <v>0</v>
      </c>
      <c r="G71" s="45">
        <v>0</v>
      </c>
      <c r="H71" s="45">
        <f t="shared" si="9"/>
        <v>0</v>
      </c>
      <c r="I71" s="35"/>
    </row>
    <row r="72" spans="1:9">
      <c r="A72" s="7"/>
      <c r="B72" s="42"/>
      <c r="C72" s="40" t="s">
        <v>58</v>
      </c>
      <c r="D72" s="43"/>
      <c r="E72" s="43"/>
      <c r="F72" s="52">
        <v>1700</v>
      </c>
      <c r="G72" s="45">
        <v>55.69</v>
      </c>
      <c r="H72" s="45">
        <f>SUM(F72*G72)-4000</f>
        <v>90673</v>
      </c>
      <c r="I72" s="35"/>
    </row>
    <row r="73" spans="1:9">
      <c r="A73" s="7"/>
      <c r="B73" s="42"/>
      <c r="C73" s="40" t="s">
        <v>59</v>
      </c>
      <c r="D73" s="43"/>
      <c r="E73" s="43" t="s">
        <v>21</v>
      </c>
      <c r="F73" s="53">
        <v>0</v>
      </c>
      <c r="G73" s="45">
        <v>200</v>
      </c>
      <c r="H73" s="45">
        <f t="shared" si="9"/>
        <v>0</v>
      </c>
      <c r="I73" s="35" t="s">
        <v>60</v>
      </c>
    </row>
    <row r="74" spans="1:9">
      <c r="A74" s="7"/>
      <c r="B74" s="42"/>
      <c r="C74" s="40" t="s">
        <v>61</v>
      </c>
      <c r="D74" s="43"/>
      <c r="E74" s="43" t="s">
        <v>21</v>
      </c>
      <c r="F74" s="53">
        <v>4</v>
      </c>
      <c r="G74" s="45">
        <v>125</v>
      </c>
      <c r="H74" s="45">
        <f t="shared" si="9"/>
        <v>500</v>
      </c>
      <c r="I74" s="35"/>
    </row>
    <row r="75" spans="1:9">
      <c r="A75" s="7"/>
      <c r="B75" s="42"/>
      <c r="C75" s="40" t="s">
        <v>62</v>
      </c>
      <c r="D75" s="43"/>
      <c r="E75" s="43" t="s">
        <v>21</v>
      </c>
      <c r="F75" s="53">
        <v>1</v>
      </c>
      <c r="G75" s="45">
        <v>500</v>
      </c>
      <c r="H75" s="45">
        <f t="shared" si="9"/>
        <v>500</v>
      </c>
      <c r="I75" s="35"/>
    </row>
    <row r="76" spans="1:9">
      <c r="A76" s="7"/>
      <c r="B76" s="42"/>
      <c r="C76" s="40" t="s">
        <v>63</v>
      </c>
      <c r="D76" s="43"/>
      <c r="E76" s="43" t="s">
        <v>21</v>
      </c>
      <c r="F76" s="53">
        <v>2</v>
      </c>
      <c r="G76" s="45">
        <v>500</v>
      </c>
      <c r="H76" s="45">
        <f t="shared" si="9"/>
        <v>1000</v>
      </c>
      <c r="I76" s="35"/>
    </row>
    <row r="77" spans="1:9">
      <c r="A77" s="7"/>
      <c r="B77" s="42"/>
      <c r="C77" s="40" t="s">
        <v>64</v>
      </c>
      <c r="D77" s="43"/>
      <c r="E77" s="43"/>
      <c r="F77" s="43">
        <v>0</v>
      </c>
      <c r="G77" s="45">
        <v>0</v>
      </c>
      <c r="H77" s="46">
        <v>0</v>
      </c>
      <c r="I77" s="35"/>
    </row>
    <row r="78" spans="1:9">
      <c r="A78" s="7"/>
      <c r="B78" s="42"/>
      <c r="C78" s="38" t="s">
        <v>17</v>
      </c>
      <c r="D78" s="25"/>
      <c r="E78" s="25"/>
      <c r="F78" s="43"/>
      <c r="G78" s="45"/>
      <c r="H78" s="3">
        <f>SUM(H69:H77)</f>
        <v>94673</v>
      </c>
      <c r="I78" s="35"/>
    </row>
    <row r="79" spans="1:9">
      <c r="A79" s="7"/>
      <c r="B79" s="42"/>
      <c r="C79" s="38"/>
      <c r="D79" s="25"/>
      <c r="E79" s="25"/>
      <c r="F79" s="43"/>
      <c r="G79" s="45"/>
      <c r="H79" s="3"/>
      <c r="I79" s="35"/>
    </row>
    <row r="80" spans="1:9" ht="15.95">
      <c r="A80" s="7">
        <v>2</v>
      </c>
      <c r="B80" s="16" t="s">
        <v>65</v>
      </c>
      <c r="C80" s="38"/>
      <c r="D80" s="25"/>
      <c r="E80" s="25"/>
      <c r="F80" s="43"/>
      <c r="G80" s="45"/>
      <c r="H80" s="3"/>
      <c r="I80" s="35"/>
    </row>
    <row r="81" spans="1:9">
      <c r="A81" s="7"/>
      <c r="B81" s="42"/>
      <c r="C81" s="40" t="s">
        <v>33</v>
      </c>
      <c r="D81" s="43"/>
      <c r="E81" s="43"/>
      <c r="F81" s="43">
        <v>0</v>
      </c>
      <c r="G81" s="45">
        <v>0</v>
      </c>
      <c r="H81" s="45">
        <v>0</v>
      </c>
      <c r="I81" s="35"/>
    </row>
    <row r="82" spans="1:9">
      <c r="A82" s="7"/>
      <c r="B82" s="42"/>
      <c r="C82" s="40" t="s">
        <v>64</v>
      </c>
      <c r="D82" s="43"/>
      <c r="E82" s="43"/>
      <c r="F82" s="43">
        <v>0</v>
      </c>
      <c r="G82" s="45">
        <v>0</v>
      </c>
      <c r="H82" s="46">
        <v>0</v>
      </c>
      <c r="I82" s="35"/>
    </row>
    <row r="83" spans="1:9">
      <c r="A83" s="7"/>
      <c r="B83" s="42"/>
      <c r="C83" s="38" t="s">
        <v>17</v>
      </c>
      <c r="D83" s="25"/>
      <c r="E83" s="25"/>
      <c r="F83" s="43"/>
      <c r="G83" s="45"/>
      <c r="H83" s="3">
        <f>SUM(H81:H82)</f>
        <v>0</v>
      </c>
      <c r="I83" s="35"/>
    </row>
    <row r="84" spans="1:9">
      <c r="A84" s="7"/>
      <c r="B84" s="42"/>
      <c r="C84" s="38"/>
      <c r="D84" s="25"/>
      <c r="E84" s="25"/>
      <c r="F84" s="43"/>
      <c r="G84" s="45"/>
      <c r="H84" s="3"/>
      <c r="I84" s="35"/>
    </row>
    <row r="85" spans="1:9" ht="15.95">
      <c r="A85" s="7">
        <v>3</v>
      </c>
      <c r="B85" s="16" t="s">
        <v>66</v>
      </c>
      <c r="C85" s="38"/>
      <c r="D85" s="25"/>
      <c r="E85" s="25"/>
      <c r="F85" s="43"/>
      <c r="G85" s="45"/>
      <c r="H85" s="3"/>
      <c r="I85" s="35"/>
    </row>
    <row r="86" spans="1:9">
      <c r="A86" s="7"/>
      <c r="B86" s="42"/>
      <c r="C86" s="40" t="s">
        <v>33</v>
      </c>
      <c r="D86" s="43"/>
      <c r="E86" s="43" t="s">
        <v>21</v>
      </c>
      <c r="F86" s="43">
        <v>3</v>
      </c>
      <c r="G86" s="45">
        <v>150</v>
      </c>
      <c r="H86" s="45">
        <f>G86*F86</f>
        <v>450</v>
      </c>
      <c r="I86" s="35"/>
    </row>
    <row r="87" spans="1:9">
      <c r="A87" s="7"/>
      <c r="B87" s="42"/>
      <c r="C87" s="40" t="s">
        <v>67</v>
      </c>
      <c r="D87" s="43"/>
      <c r="E87" s="43" t="s">
        <v>21</v>
      </c>
      <c r="F87" s="43">
        <v>1</v>
      </c>
      <c r="G87" s="45">
        <v>750</v>
      </c>
      <c r="H87" s="45">
        <f>G87*F87</f>
        <v>750</v>
      </c>
      <c r="I87" s="35"/>
    </row>
    <row r="88" spans="1:9">
      <c r="A88" s="7"/>
      <c r="B88" s="42"/>
      <c r="C88" s="40" t="s">
        <v>64</v>
      </c>
      <c r="D88" s="43"/>
      <c r="E88" s="43"/>
      <c r="F88" s="43">
        <v>0</v>
      </c>
      <c r="G88" s="45">
        <v>0</v>
      </c>
      <c r="H88" s="46">
        <v>0</v>
      </c>
      <c r="I88" s="35"/>
    </row>
    <row r="89" spans="1:9">
      <c r="A89" s="7"/>
      <c r="B89" s="42"/>
      <c r="C89" s="38" t="s">
        <v>17</v>
      </c>
      <c r="D89" s="25"/>
      <c r="E89" s="25"/>
      <c r="F89" s="43"/>
      <c r="G89" s="45"/>
      <c r="H89" s="3">
        <f>SUM(H86:H88)</f>
        <v>1200</v>
      </c>
      <c r="I89" s="35"/>
    </row>
    <row r="90" spans="1:9">
      <c r="A90" s="7"/>
      <c r="B90" s="42"/>
      <c r="C90" s="38"/>
      <c r="D90" s="25"/>
      <c r="E90" s="25"/>
      <c r="F90" s="43"/>
      <c r="G90" s="45"/>
      <c r="H90" s="3"/>
      <c r="I90" s="35"/>
    </row>
    <row r="91" spans="1:9" ht="15.95">
      <c r="A91" s="7">
        <v>4</v>
      </c>
      <c r="B91" s="16" t="s">
        <v>68</v>
      </c>
      <c r="C91" s="38"/>
      <c r="D91" s="25"/>
      <c r="E91" s="25"/>
      <c r="F91" s="43"/>
      <c r="G91" s="45"/>
      <c r="H91" s="3"/>
      <c r="I91" s="35"/>
    </row>
    <row r="92" spans="1:9">
      <c r="A92" s="7"/>
      <c r="B92" s="42"/>
      <c r="C92" s="40" t="s">
        <v>69</v>
      </c>
      <c r="D92" s="43"/>
      <c r="E92" s="43"/>
      <c r="F92" s="43">
        <v>0</v>
      </c>
      <c r="G92" s="45">
        <v>0</v>
      </c>
      <c r="H92" s="45">
        <v>0</v>
      </c>
      <c r="I92" s="35" t="s">
        <v>19</v>
      </c>
    </row>
    <row r="93" spans="1:9">
      <c r="A93" s="7"/>
      <c r="B93" s="42"/>
      <c r="C93" s="40" t="s">
        <v>70</v>
      </c>
      <c r="D93" s="43"/>
      <c r="E93" s="43"/>
      <c r="F93" s="43">
        <v>0</v>
      </c>
      <c r="G93" s="45">
        <v>0</v>
      </c>
      <c r="H93" s="46">
        <v>0</v>
      </c>
      <c r="I93" s="35"/>
    </row>
    <row r="94" spans="1:9">
      <c r="A94" s="7"/>
      <c r="B94" s="42"/>
      <c r="C94" s="38" t="s">
        <v>17</v>
      </c>
      <c r="D94" s="25"/>
      <c r="E94" s="25"/>
      <c r="F94" s="43"/>
      <c r="G94" s="45"/>
      <c r="H94" s="3">
        <f>SUM(H92:H93)</f>
        <v>0</v>
      </c>
      <c r="I94" s="35"/>
    </row>
    <row r="95" spans="1:9">
      <c r="A95" s="7"/>
      <c r="B95" s="42"/>
      <c r="C95" s="38"/>
      <c r="D95" s="25"/>
      <c r="E95" s="25"/>
      <c r="F95" s="43"/>
      <c r="G95" s="45"/>
      <c r="H95" s="3"/>
      <c r="I95" s="35"/>
    </row>
    <row r="96" spans="1:9" ht="15.95">
      <c r="A96" s="7">
        <v>5</v>
      </c>
      <c r="B96" s="16" t="s">
        <v>71</v>
      </c>
      <c r="C96" s="38"/>
      <c r="D96" s="25"/>
      <c r="E96" s="25"/>
      <c r="F96" s="43"/>
      <c r="G96" s="45"/>
      <c r="H96" s="3"/>
      <c r="I96" s="35" t="s">
        <v>72</v>
      </c>
    </row>
    <row r="97" spans="1:9">
      <c r="A97" s="7"/>
      <c r="B97" s="42"/>
      <c r="C97" s="40" t="s">
        <v>33</v>
      </c>
      <c r="D97" s="43"/>
      <c r="E97" s="43"/>
      <c r="F97" s="43">
        <v>0</v>
      </c>
      <c r="G97" s="45">
        <v>0</v>
      </c>
      <c r="H97" s="45">
        <v>0</v>
      </c>
      <c r="I97" s="35"/>
    </row>
    <row r="98" spans="1:9">
      <c r="A98" s="7"/>
      <c r="B98" s="42"/>
      <c r="C98" s="40" t="s">
        <v>64</v>
      </c>
      <c r="D98" s="43"/>
      <c r="E98" s="43"/>
      <c r="F98" s="43">
        <v>0</v>
      </c>
      <c r="G98" s="45">
        <v>0</v>
      </c>
      <c r="H98" s="46">
        <v>0</v>
      </c>
      <c r="I98" s="35"/>
    </row>
    <row r="99" spans="1:9">
      <c r="A99" s="7"/>
      <c r="B99" s="42"/>
      <c r="C99" s="38" t="s">
        <v>17</v>
      </c>
      <c r="D99" s="25"/>
      <c r="E99" s="25"/>
      <c r="F99" s="43"/>
      <c r="G99" s="45"/>
      <c r="H99" s="3">
        <f>SUM(H97:H98)</f>
        <v>0</v>
      </c>
      <c r="I99" s="35"/>
    </row>
    <row r="100" spans="1:9">
      <c r="A100" s="7"/>
      <c r="B100" s="42"/>
      <c r="C100" s="38"/>
      <c r="D100" s="25"/>
      <c r="E100" s="25"/>
      <c r="F100" s="43"/>
      <c r="G100" s="45"/>
      <c r="H100" s="3"/>
      <c r="I100" s="35"/>
    </row>
    <row r="101" spans="1:9" ht="15.95">
      <c r="A101" s="7">
        <v>6</v>
      </c>
      <c r="B101" s="16" t="s">
        <v>73</v>
      </c>
      <c r="C101" s="38"/>
      <c r="D101" s="25"/>
      <c r="E101" s="25"/>
      <c r="F101" s="43"/>
      <c r="G101" s="45"/>
      <c r="H101" s="3"/>
      <c r="I101" s="35"/>
    </row>
    <row r="102" spans="1:9">
      <c r="A102" s="7"/>
      <c r="B102" s="42"/>
      <c r="C102" s="40" t="s">
        <v>33</v>
      </c>
      <c r="D102" s="43"/>
      <c r="E102" s="43"/>
      <c r="F102" s="43">
        <v>1</v>
      </c>
      <c r="G102" s="45">
        <f>101587.5-H72</f>
        <v>10914.5</v>
      </c>
      <c r="H102" s="45">
        <f>G102*F102</f>
        <v>10914.5</v>
      </c>
      <c r="I102" s="35" t="s">
        <v>74</v>
      </c>
    </row>
    <row r="103" spans="1:9">
      <c r="A103" s="7"/>
      <c r="B103" s="42"/>
      <c r="C103" s="40" t="s">
        <v>75</v>
      </c>
      <c r="D103" s="43"/>
      <c r="E103" s="43"/>
      <c r="F103" s="43">
        <v>2</v>
      </c>
      <c r="G103" s="45">
        <v>4750</v>
      </c>
      <c r="H103" s="45">
        <f>G103*F103</f>
        <v>9500</v>
      </c>
      <c r="I103" s="35"/>
    </row>
    <row r="104" spans="1:9">
      <c r="A104" s="7"/>
      <c r="B104" s="42"/>
      <c r="C104" s="40" t="s">
        <v>76</v>
      </c>
      <c r="D104" s="43"/>
      <c r="E104" s="43"/>
      <c r="F104" s="43">
        <v>30</v>
      </c>
      <c r="G104" s="45"/>
      <c r="H104" s="45"/>
      <c r="I104" s="35" t="s">
        <v>77</v>
      </c>
    </row>
    <row r="105" spans="1:9">
      <c r="A105" s="7"/>
      <c r="B105" s="42"/>
      <c r="C105" s="40"/>
      <c r="D105" s="43"/>
      <c r="E105" s="43"/>
      <c r="F105" s="43"/>
      <c r="G105" s="45"/>
      <c r="H105" s="46"/>
      <c r="I105" s="35"/>
    </row>
    <row r="106" spans="1:9">
      <c r="A106" s="7"/>
      <c r="B106" s="42"/>
      <c r="C106" s="38" t="s">
        <v>17</v>
      </c>
      <c r="D106" s="25"/>
      <c r="E106" s="25"/>
      <c r="F106" s="43"/>
      <c r="G106" s="45"/>
      <c r="H106" s="3">
        <f>SUM(H102:H105)</f>
        <v>20414.5</v>
      </c>
      <c r="I106" s="35"/>
    </row>
    <row r="107" spans="1:9">
      <c r="A107" s="7"/>
      <c r="B107" s="42"/>
      <c r="C107" s="38"/>
      <c r="D107" s="25"/>
      <c r="E107" s="25"/>
      <c r="F107" s="43"/>
      <c r="G107" s="45"/>
      <c r="H107" s="3"/>
      <c r="I107" s="35"/>
    </row>
    <row r="108" spans="1:9" ht="18.600000000000001">
      <c r="A108" s="47"/>
      <c r="B108" s="15" t="s">
        <v>78</v>
      </c>
      <c r="C108" s="40"/>
      <c r="D108" s="43"/>
      <c r="E108" s="43"/>
      <c r="F108" s="24"/>
      <c r="G108" s="5"/>
      <c r="H108" s="20">
        <f>SUM(H78+H83+H89+H94+H99+H106)</f>
        <v>116287.5</v>
      </c>
      <c r="I108" s="35"/>
    </row>
    <row r="109" spans="1:9">
      <c r="A109" s="47"/>
      <c r="B109" s="42"/>
      <c r="C109" s="40"/>
      <c r="D109" s="43"/>
      <c r="E109" s="43"/>
      <c r="F109" s="43"/>
      <c r="G109" s="45"/>
      <c r="H109" s="45"/>
      <c r="I109" s="35"/>
    </row>
    <row r="110" spans="1:9" ht="21.6">
      <c r="A110" s="2"/>
      <c r="B110" s="8" t="s">
        <v>79</v>
      </c>
      <c r="C110" s="48"/>
      <c r="D110" s="49"/>
      <c r="E110" s="49"/>
      <c r="F110" s="49"/>
      <c r="G110" s="50"/>
      <c r="H110" s="50"/>
      <c r="I110" s="51"/>
    </row>
    <row r="111" spans="1:9" ht="15.95">
      <c r="A111" s="7">
        <v>1</v>
      </c>
      <c r="B111" s="16" t="s">
        <v>80</v>
      </c>
      <c r="C111" s="40"/>
      <c r="D111" s="43"/>
      <c r="E111" s="43"/>
      <c r="F111" s="43"/>
      <c r="G111" s="45"/>
      <c r="H111" s="45"/>
      <c r="I111" s="35" t="s">
        <v>81</v>
      </c>
    </row>
    <row r="112" spans="1:9" ht="15.95">
      <c r="A112" s="47"/>
      <c r="B112" s="16"/>
      <c r="C112" s="40" t="s">
        <v>33</v>
      </c>
      <c r="D112" s="43"/>
      <c r="E112" s="43"/>
      <c r="F112" s="43">
        <v>0</v>
      </c>
      <c r="G112" s="45">
        <v>182.5</v>
      </c>
      <c r="H112" s="45">
        <f t="shared" ref="H112:H114" si="10">SUM(F112*G112)</f>
        <v>0</v>
      </c>
      <c r="I112" s="35"/>
    </row>
    <row r="113" spans="1:9">
      <c r="A113" s="47"/>
      <c r="B113" s="42"/>
      <c r="C113" s="40" t="s">
        <v>32</v>
      </c>
      <c r="D113" s="43"/>
      <c r="E113" s="43"/>
      <c r="F113" s="43">
        <v>0</v>
      </c>
      <c r="G113" s="45">
        <v>223.64</v>
      </c>
      <c r="H113" s="45">
        <f t="shared" si="10"/>
        <v>0</v>
      </c>
      <c r="I113" s="35"/>
    </row>
    <row r="114" spans="1:9">
      <c r="A114" s="47"/>
      <c r="B114" s="42"/>
      <c r="C114" s="40" t="s">
        <v>82</v>
      </c>
      <c r="D114" s="43"/>
      <c r="E114" s="43"/>
      <c r="F114" s="43">
        <v>0</v>
      </c>
      <c r="G114" s="45">
        <v>4500</v>
      </c>
      <c r="H114" s="45">
        <f t="shared" si="10"/>
        <v>0</v>
      </c>
      <c r="I114" s="35"/>
    </row>
    <row r="115" spans="1:9">
      <c r="A115" s="47"/>
      <c r="B115" s="42"/>
      <c r="C115" s="40" t="s">
        <v>83</v>
      </c>
      <c r="D115" s="43"/>
      <c r="E115" s="43"/>
      <c r="F115" s="43">
        <v>0</v>
      </c>
      <c r="G115" s="45"/>
      <c r="H115" s="45">
        <v>0</v>
      </c>
      <c r="I115" s="35"/>
    </row>
    <row r="116" spans="1:9">
      <c r="A116" s="47"/>
      <c r="B116" s="42"/>
      <c r="C116" s="40" t="s">
        <v>84</v>
      </c>
      <c r="D116" s="43"/>
      <c r="E116" s="43"/>
      <c r="F116" s="43">
        <v>0</v>
      </c>
      <c r="G116" s="45"/>
      <c r="H116" s="46">
        <v>0</v>
      </c>
      <c r="I116" s="35"/>
    </row>
    <row r="117" spans="1:9">
      <c r="A117" s="47" t="s">
        <v>54</v>
      </c>
      <c r="B117" s="42"/>
      <c r="C117" s="38" t="s">
        <v>17</v>
      </c>
      <c r="D117" s="25"/>
      <c r="E117" s="25"/>
      <c r="F117" s="43"/>
      <c r="G117" s="45"/>
      <c r="H117" s="3">
        <f>SUM(H112:H116)</f>
        <v>0</v>
      </c>
      <c r="I117" s="35"/>
    </row>
    <row r="118" spans="1:9" ht="15.95">
      <c r="A118" s="7">
        <v>2</v>
      </c>
      <c r="B118" s="17" t="s">
        <v>85</v>
      </c>
      <c r="C118" s="40"/>
      <c r="D118" s="43"/>
      <c r="E118" s="43"/>
      <c r="F118" s="43"/>
      <c r="G118" s="45"/>
      <c r="H118" s="45"/>
      <c r="I118" s="35"/>
    </row>
    <row r="119" spans="1:9">
      <c r="A119" s="47"/>
      <c r="B119" s="42"/>
      <c r="C119" s="40" t="s">
        <v>86</v>
      </c>
      <c r="D119" s="43"/>
      <c r="E119" s="43"/>
      <c r="F119" s="43">
        <v>5</v>
      </c>
      <c r="G119" s="45">
        <v>0</v>
      </c>
      <c r="H119" s="45">
        <v>0</v>
      </c>
      <c r="I119" s="35"/>
    </row>
    <row r="120" spans="1:9">
      <c r="A120" s="47"/>
      <c r="B120" s="42"/>
      <c r="C120" s="40" t="s">
        <v>87</v>
      </c>
      <c r="D120" s="43"/>
      <c r="E120" s="43"/>
      <c r="F120" s="43">
        <v>10</v>
      </c>
      <c r="G120" s="45">
        <v>0</v>
      </c>
      <c r="H120" s="45">
        <v>0</v>
      </c>
      <c r="I120" s="35"/>
    </row>
    <row r="121" spans="1:9">
      <c r="A121" s="47"/>
      <c r="B121" s="42"/>
      <c r="C121" s="40" t="s">
        <v>88</v>
      </c>
      <c r="D121" s="43"/>
      <c r="E121" s="43"/>
      <c r="F121" s="43">
        <v>4</v>
      </c>
      <c r="G121" s="45"/>
      <c r="H121" s="45"/>
      <c r="I121" s="35" t="s">
        <v>89</v>
      </c>
    </row>
    <row r="122" spans="1:9">
      <c r="A122" s="47"/>
      <c r="B122" s="42"/>
      <c r="C122" s="40" t="s">
        <v>90</v>
      </c>
      <c r="D122" s="43"/>
      <c r="E122" s="43"/>
      <c r="F122" s="43">
        <v>16</v>
      </c>
      <c r="G122" s="45"/>
      <c r="H122" s="45"/>
      <c r="I122" s="35" t="s">
        <v>89</v>
      </c>
    </row>
    <row r="123" spans="1:9">
      <c r="A123" s="47"/>
      <c r="B123" s="42"/>
      <c r="C123" s="40" t="s">
        <v>91</v>
      </c>
      <c r="D123" s="43"/>
      <c r="E123" s="43"/>
      <c r="F123" s="43">
        <v>7</v>
      </c>
      <c r="G123" s="45"/>
      <c r="H123" s="45"/>
      <c r="I123" s="35"/>
    </row>
    <row r="124" spans="1:9">
      <c r="A124" s="47"/>
      <c r="B124" s="42"/>
      <c r="C124" s="40" t="s">
        <v>92</v>
      </c>
      <c r="D124" s="43"/>
      <c r="E124" s="43"/>
      <c r="F124" s="43">
        <v>28</v>
      </c>
      <c r="G124" s="45"/>
      <c r="H124" s="45"/>
      <c r="I124" s="35"/>
    </row>
    <row r="125" spans="1:9">
      <c r="A125" s="47"/>
      <c r="B125" s="42"/>
      <c r="C125" s="40" t="s">
        <v>23</v>
      </c>
      <c r="D125" s="43"/>
      <c r="E125" s="43"/>
      <c r="F125" s="43">
        <v>0</v>
      </c>
      <c r="G125" s="45">
        <v>0</v>
      </c>
      <c r="H125" s="45">
        <v>0</v>
      </c>
      <c r="I125" s="35"/>
    </row>
    <row r="126" spans="1:9">
      <c r="A126" s="47"/>
      <c r="B126" s="42"/>
      <c r="C126" s="40" t="s">
        <v>93</v>
      </c>
      <c r="D126" s="43"/>
      <c r="E126" s="43"/>
      <c r="F126" s="43">
        <v>0</v>
      </c>
      <c r="G126" s="45">
        <v>0</v>
      </c>
      <c r="H126" s="46">
        <v>0</v>
      </c>
      <c r="I126" s="35"/>
    </row>
    <row r="127" spans="1:9">
      <c r="A127" s="47"/>
      <c r="B127" s="42"/>
      <c r="C127" s="38" t="s">
        <v>17</v>
      </c>
      <c r="D127" s="25"/>
      <c r="E127" s="25"/>
      <c r="F127" s="43"/>
      <c r="G127" s="45"/>
      <c r="H127" s="3">
        <f>SUM(H119:H126)</f>
        <v>0</v>
      </c>
      <c r="I127" s="35"/>
    </row>
    <row r="128" spans="1:9">
      <c r="A128" s="47"/>
      <c r="B128" s="42"/>
      <c r="C128" s="40"/>
      <c r="D128" s="43"/>
      <c r="E128" s="43"/>
      <c r="F128" s="43"/>
      <c r="G128" s="45"/>
      <c r="H128" s="3"/>
      <c r="I128" s="35"/>
    </row>
    <row r="129" spans="1:9" ht="15.95">
      <c r="A129" s="7">
        <v>3</v>
      </c>
      <c r="B129" s="17" t="s">
        <v>94</v>
      </c>
      <c r="C129" s="40"/>
      <c r="D129" s="43"/>
      <c r="E129" s="43"/>
      <c r="F129" s="43"/>
      <c r="G129" s="45"/>
      <c r="H129" s="45"/>
      <c r="I129" s="35"/>
    </row>
    <row r="130" spans="1:9" ht="15.95">
      <c r="A130" s="7"/>
      <c r="B130" s="17"/>
      <c r="C130" s="40" t="s">
        <v>32</v>
      </c>
      <c r="D130" s="43"/>
      <c r="E130" s="43"/>
      <c r="F130" s="43">
        <v>5</v>
      </c>
      <c r="G130" s="45">
        <v>0</v>
      </c>
      <c r="H130" s="45">
        <v>0</v>
      </c>
      <c r="I130" s="35" t="s">
        <v>95</v>
      </c>
    </row>
    <row r="131" spans="1:9" ht="15.95">
      <c r="A131" s="7"/>
      <c r="B131" s="17"/>
      <c r="C131" s="40" t="s">
        <v>33</v>
      </c>
      <c r="D131" s="43"/>
      <c r="E131" s="43"/>
      <c r="F131" s="43">
        <f>F130*4</f>
        <v>20</v>
      </c>
      <c r="G131" s="45">
        <v>0</v>
      </c>
      <c r="H131" s="45">
        <v>0</v>
      </c>
      <c r="I131" s="35"/>
    </row>
    <row r="132" spans="1:9" ht="15.95">
      <c r="A132" s="7"/>
      <c r="B132" s="17"/>
      <c r="C132" s="40" t="s">
        <v>23</v>
      </c>
      <c r="D132" s="43"/>
      <c r="E132" s="43"/>
      <c r="F132" s="43">
        <v>0</v>
      </c>
      <c r="G132" s="45">
        <v>0</v>
      </c>
      <c r="H132" s="45">
        <v>0</v>
      </c>
      <c r="I132" s="35"/>
    </row>
    <row r="133" spans="1:9">
      <c r="A133" s="47"/>
      <c r="B133" s="42"/>
      <c r="C133" s="40" t="s">
        <v>93</v>
      </c>
      <c r="D133" s="43"/>
      <c r="E133" s="43"/>
      <c r="F133" s="43">
        <v>0</v>
      </c>
      <c r="G133" s="45">
        <v>0</v>
      </c>
      <c r="H133" s="46">
        <v>0</v>
      </c>
      <c r="I133" s="35"/>
    </row>
    <row r="134" spans="1:9">
      <c r="A134" s="47"/>
      <c r="B134" s="42"/>
      <c r="C134" s="38" t="s">
        <v>17</v>
      </c>
      <c r="D134" s="25"/>
      <c r="E134" s="25"/>
      <c r="F134" s="43"/>
      <c r="G134" s="45"/>
      <c r="H134" s="3">
        <f>SUM(H130:H133)</f>
        <v>0</v>
      </c>
      <c r="I134" s="35"/>
    </row>
    <row r="135" spans="1:9" ht="15.95">
      <c r="A135" s="7">
        <v>4</v>
      </c>
      <c r="B135" s="16" t="s">
        <v>96</v>
      </c>
      <c r="C135" s="40"/>
      <c r="D135" s="43"/>
      <c r="E135" s="43"/>
      <c r="F135" s="43"/>
      <c r="G135" s="45"/>
      <c r="H135" s="3"/>
      <c r="I135" s="35"/>
    </row>
    <row r="136" spans="1:9" ht="15.95">
      <c r="A136" s="7"/>
      <c r="B136" s="16"/>
      <c r="C136" s="40" t="s">
        <v>32</v>
      </c>
      <c r="D136" s="43"/>
      <c r="E136" s="43"/>
      <c r="F136" s="43">
        <v>0</v>
      </c>
      <c r="G136" s="45">
        <v>0</v>
      </c>
      <c r="H136" s="45">
        <v>0</v>
      </c>
      <c r="I136" s="35"/>
    </row>
    <row r="137" spans="1:9">
      <c r="A137" s="47"/>
      <c r="B137" s="42"/>
      <c r="C137" s="40" t="s">
        <v>97</v>
      </c>
      <c r="D137" s="43"/>
      <c r="E137" s="43"/>
      <c r="F137" s="43">
        <v>0</v>
      </c>
      <c r="G137" s="45">
        <v>0</v>
      </c>
      <c r="H137" s="45">
        <v>0</v>
      </c>
      <c r="I137" s="35"/>
    </row>
    <row r="138" spans="1:9">
      <c r="A138" s="47"/>
      <c r="B138" s="42"/>
      <c r="C138" s="40" t="s">
        <v>23</v>
      </c>
      <c r="D138" s="43"/>
      <c r="E138" s="43"/>
      <c r="F138" s="43">
        <v>0</v>
      </c>
      <c r="G138" s="45">
        <v>0</v>
      </c>
      <c r="H138" s="45">
        <v>0</v>
      </c>
      <c r="I138" s="35"/>
    </row>
    <row r="139" spans="1:9">
      <c r="A139" s="47"/>
      <c r="B139" s="42"/>
      <c r="C139" s="40" t="s">
        <v>93</v>
      </c>
      <c r="D139" s="43"/>
      <c r="E139" s="43"/>
      <c r="F139" s="43">
        <v>0</v>
      </c>
      <c r="G139" s="45">
        <v>0</v>
      </c>
      <c r="H139" s="46">
        <v>0</v>
      </c>
      <c r="I139" s="35"/>
    </row>
    <row r="140" spans="1:9">
      <c r="A140" s="47"/>
      <c r="B140" s="42"/>
      <c r="C140" s="38" t="s">
        <v>17</v>
      </c>
      <c r="D140" s="25"/>
      <c r="E140" s="25"/>
      <c r="F140" s="43"/>
      <c r="G140" s="45"/>
      <c r="H140" s="3">
        <f>SUM(H136:H139)</f>
        <v>0</v>
      </c>
      <c r="I140" s="35"/>
    </row>
    <row r="141" spans="1:9">
      <c r="A141" s="47"/>
      <c r="B141" s="42"/>
      <c r="C141" s="38"/>
      <c r="D141" s="25"/>
      <c r="E141" s="25"/>
      <c r="F141" s="43"/>
      <c r="G141" s="45"/>
      <c r="H141" s="3"/>
      <c r="I141" s="35"/>
    </row>
    <row r="142" spans="1:9" ht="15.95">
      <c r="A142" s="7">
        <v>5</v>
      </c>
      <c r="B142" s="16" t="s">
        <v>98</v>
      </c>
      <c r="C142" s="40"/>
      <c r="D142" s="43"/>
      <c r="E142" s="43"/>
      <c r="F142" s="43"/>
      <c r="G142" s="45"/>
      <c r="H142" s="3"/>
      <c r="I142" s="35" t="s">
        <v>72</v>
      </c>
    </row>
    <row r="143" spans="1:9" ht="15.95">
      <c r="A143" s="47"/>
      <c r="B143" s="16"/>
      <c r="C143" s="40" t="s">
        <v>32</v>
      </c>
      <c r="D143" s="43"/>
      <c r="E143" s="43"/>
      <c r="F143" s="43">
        <v>0</v>
      </c>
      <c r="G143" s="45">
        <v>0</v>
      </c>
      <c r="H143" s="45">
        <v>0</v>
      </c>
      <c r="I143" s="35"/>
    </row>
    <row r="144" spans="1:9">
      <c r="A144" s="47"/>
      <c r="B144" s="42"/>
      <c r="C144" s="40" t="s">
        <v>97</v>
      </c>
      <c r="D144" s="43"/>
      <c r="E144" s="43"/>
      <c r="F144" s="43">
        <v>0</v>
      </c>
      <c r="G144" s="45">
        <v>0</v>
      </c>
      <c r="H144" s="45">
        <v>0</v>
      </c>
      <c r="I144" s="35"/>
    </row>
    <row r="145" spans="1:9">
      <c r="A145" s="47"/>
      <c r="B145" s="42"/>
      <c r="C145" s="40" t="s">
        <v>23</v>
      </c>
      <c r="D145" s="43"/>
      <c r="E145" s="43"/>
      <c r="F145" s="43">
        <v>0</v>
      </c>
      <c r="G145" s="45">
        <v>0</v>
      </c>
      <c r="H145" s="45">
        <v>0</v>
      </c>
      <c r="I145" s="35"/>
    </row>
    <row r="146" spans="1:9">
      <c r="A146" s="47"/>
      <c r="B146" s="42"/>
      <c r="C146" s="40" t="s">
        <v>93</v>
      </c>
      <c r="D146" s="43"/>
      <c r="E146" s="43"/>
      <c r="F146" s="43">
        <v>0</v>
      </c>
      <c r="G146" s="45">
        <v>0</v>
      </c>
      <c r="H146" s="46">
        <v>0</v>
      </c>
      <c r="I146" s="35"/>
    </row>
    <row r="147" spans="1:9">
      <c r="A147" s="47"/>
      <c r="B147" s="42"/>
      <c r="C147" s="38" t="s">
        <v>17</v>
      </c>
      <c r="D147" s="25"/>
      <c r="E147" s="25"/>
      <c r="F147" s="43"/>
      <c r="G147" s="45"/>
      <c r="H147" s="3">
        <f>SUM(H143:H146)</f>
        <v>0</v>
      </c>
      <c r="I147" s="35"/>
    </row>
    <row r="148" spans="1:9">
      <c r="A148" s="47"/>
      <c r="B148" s="42"/>
      <c r="C148" s="38"/>
      <c r="D148" s="25"/>
      <c r="E148" s="25"/>
      <c r="F148" s="43"/>
      <c r="G148" s="45"/>
      <c r="H148" s="3"/>
      <c r="I148" s="35"/>
    </row>
    <row r="149" spans="1:9" ht="18.600000000000001">
      <c r="A149" s="47"/>
      <c r="B149" s="15" t="s">
        <v>99</v>
      </c>
      <c r="C149" s="39"/>
      <c r="D149" s="24"/>
      <c r="E149" s="24"/>
      <c r="F149" s="43"/>
      <c r="G149" s="45"/>
      <c r="H149" s="20">
        <f>SUM(H117+H127+H134+H140+H146)</f>
        <v>0</v>
      </c>
      <c r="I149" s="35"/>
    </row>
    <row r="150" spans="1:9">
      <c r="A150" s="47"/>
      <c r="B150" s="42"/>
      <c r="C150" s="40"/>
      <c r="D150" s="43"/>
      <c r="E150" s="43"/>
      <c r="F150" s="43"/>
      <c r="G150" s="45"/>
      <c r="H150" s="45"/>
      <c r="I150" s="35"/>
    </row>
    <row r="151" spans="1:9" ht="21.6">
      <c r="A151" s="2"/>
      <c r="B151" s="14" t="s">
        <v>100</v>
      </c>
      <c r="C151" s="48"/>
      <c r="D151" s="49"/>
      <c r="E151" s="49"/>
      <c r="F151" s="49"/>
      <c r="G151" s="50"/>
      <c r="H151" s="50"/>
      <c r="I151" s="51"/>
    </row>
    <row r="152" spans="1:9" ht="5.0999999999999996" customHeight="1">
      <c r="A152" s="7"/>
      <c r="B152" s="10"/>
      <c r="C152" s="40"/>
      <c r="D152" s="43"/>
      <c r="E152" s="43"/>
      <c r="F152" s="43"/>
      <c r="G152" s="45"/>
      <c r="H152" s="45"/>
      <c r="I152" s="35"/>
    </row>
    <row r="153" spans="1:9" ht="15.95">
      <c r="A153" s="7">
        <v>1</v>
      </c>
      <c r="B153" s="17" t="s">
        <v>101</v>
      </c>
      <c r="C153" s="40"/>
      <c r="D153" s="43"/>
      <c r="E153" s="43"/>
      <c r="F153" s="43"/>
      <c r="G153" s="45"/>
      <c r="H153" s="45"/>
      <c r="I153" s="35"/>
    </row>
    <row r="154" spans="1:9">
      <c r="A154" s="47"/>
      <c r="B154" s="54"/>
      <c r="C154" s="40" t="s">
        <v>102</v>
      </c>
      <c r="D154" s="43"/>
      <c r="E154" s="43" t="s">
        <v>21</v>
      </c>
      <c r="F154" s="43">
        <v>8</v>
      </c>
      <c r="G154" s="45">
        <v>200</v>
      </c>
      <c r="H154" s="45">
        <f t="shared" ref="H154" si="11">SUM(F154*G154)</f>
        <v>1600</v>
      </c>
      <c r="I154" s="35"/>
    </row>
    <row r="155" spans="1:9">
      <c r="A155" s="47"/>
      <c r="B155" s="54"/>
      <c r="C155" s="40" t="s">
        <v>93</v>
      </c>
      <c r="D155" s="43"/>
      <c r="E155" s="43"/>
      <c r="F155" s="43">
        <v>0</v>
      </c>
      <c r="G155" s="45">
        <v>0</v>
      </c>
      <c r="H155" s="46">
        <v>0</v>
      </c>
      <c r="I155" s="35"/>
    </row>
    <row r="156" spans="1:9">
      <c r="A156" s="47"/>
      <c r="B156" s="54"/>
      <c r="C156" s="38" t="s">
        <v>17</v>
      </c>
      <c r="D156" s="25"/>
      <c r="E156" s="25"/>
      <c r="F156" s="43"/>
      <c r="G156" s="45"/>
      <c r="H156" s="3">
        <f>SUM(H154:H155)</f>
        <v>1600</v>
      </c>
      <c r="I156" s="35"/>
    </row>
    <row r="157" spans="1:9" ht="15.95">
      <c r="A157" s="7">
        <v>2</v>
      </c>
      <c r="B157" s="17" t="s">
        <v>103</v>
      </c>
      <c r="C157" s="40"/>
      <c r="D157" s="43"/>
      <c r="E157" s="43"/>
      <c r="F157" s="43"/>
      <c r="G157" s="45"/>
      <c r="H157" s="45"/>
      <c r="I157" s="35"/>
    </row>
    <row r="158" spans="1:9">
      <c r="A158" s="47"/>
      <c r="B158" s="54"/>
      <c r="C158" s="40" t="s">
        <v>33</v>
      </c>
      <c r="D158" s="43"/>
      <c r="E158" s="43" t="s">
        <v>21</v>
      </c>
      <c r="F158" s="43">
        <v>2</v>
      </c>
      <c r="G158" s="45">
        <v>300</v>
      </c>
      <c r="H158" s="45">
        <f t="shared" ref="H158:H160" si="12">SUM(F158*G158)</f>
        <v>600</v>
      </c>
      <c r="I158" s="35"/>
    </row>
    <row r="159" spans="1:9">
      <c r="A159" s="47"/>
      <c r="B159" s="54"/>
      <c r="C159" s="40" t="s">
        <v>104</v>
      </c>
      <c r="D159" s="43"/>
      <c r="E159" s="43"/>
      <c r="F159" s="43">
        <v>0</v>
      </c>
      <c r="G159" s="45">
        <v>300</v>
      </c>
      <c r="H159" s="45">
        <f>SUM(F159*G159)</f>
        <v>0</v>
      </c>
      <c r="I159" s="35" t="s">
        <v>105</v>
      </c>
    </row>
    <row r="160" spans="1:9">
      <c r="A160" s="47"/>
      <c r="B160" s="54"/>
      <c r="C160" s="40" t="s">
        <v>32</v>
      </c>
      <c r="D160" s="43"/>
      <c r="E160" s="43"/>
      <c r="F160" s="43">
        <v>0</v>
      </c>
      <c r="G160" s="45">
        <v>232.95</v>
      </c>
      <c r="H160" s="46">
        <f t="shared" si="12"/>
        <v>0</v>
      </c>
      <c r="I160" s="35" t="s">
        <v>105</v>
      </c>
    </row>
    <row r="161" spans="1:9">
      <c r="A161" s="47"/>
      <c r="B161" s="54"/>
      <c r="C161" s="38" t="s">
        <v>17</v>
      </c>
      <c r="D161" s="25"/>
      <c r="E161" s="25"/>
      <c r="F161" s="25"/>
      <c r="G161" s="3"/>
      <c r="H161" s="3">
        <f>SUM(H158:H160)</f>
        <v>600</v>
      </c>
      <c r="I161" s="35"/>
    </row>
    <row r="162" spans="1:9">
      <c r="A162" s="47"/>
      <c r="B162" s="54"/>
      <c r="C162" s="38"/>
      <c r="D162" s="25"/>
      <c r="E162" s="25"/>
      <c r="F162" s="25"/>
      <c r="G162" s="3"/>
      <c r="H162" s="3"/>
      <c r="I162" s="35"/>
    </row>
    <row r="163" spans="1:9" ht="15.95">
      <c r="A163" s="7">
        <v>3</v>
      </c>
      <c r="B163" s="17" t="s">
        <v>106</v>
      </c>
      <c r="C163" s="40"/>
      <c r="D163" s="43"/>
      <c r="E163" s="43"/>
      <c r="F163" s="43"/>
      <c r="G163" s="45"/>
      <c r="H163" s="45"/>
      <c r="I163" s="35" t="s">
        <v>107</v>
      </c>
    </row>
    <row r="164" spans="1:9">
      <c r="A164" s="47"/>
      <c r="B164" s="54"/>
      <c r="C164" s="40" t="s">
        <v>33</v>
      </c>
      <c r="D164" s="43"/>
      <c r="E164" s="43"/>
      <c r="F164" s="43">
        <v>0</v>
      </c>
      <c r="G164" s="45">
        <v>0</v>
      </c>
      <c r="H164" s="45">
        <f t="shared" ref="H164:H166" si="13">SUM(F164*G164)</f>
        <v>0</v>
      </c>
      <c r="I164" s="35"/>
    </row>
    <row r="165" spans="1:9">
      <c r="A165" s="47"/>
      <c r="B165" s="54"/>
      <c r="C165" s="40" t="s">
        <v>32</v>
      </c>
      <c r="D165" s="43"/>
      <c r="E165" s="43"/>
      <c r="F165" s="43">
        <v>0</v>
      </c>
      <c r="G165" s="45">
        <v>0</v>
      </c>
      <c r="H165" s="45">
        <f t="shared" si="13"/>
        <v>0</v>
      </c>
      <c r="I165" s="35"/>
    </row>
    <row r="166" spans="1:9">
      <c r="A166" s="47"/>
      <c r="B166" s="54"/>
      <c r="C166" s="40" t="s">
        <v>23</v>
      </c>
      <c r="D166" s="43"/>
      <c r="E166" s="43"/>
      <c r="F166" s="43">
        <v>0</v>
      </c>
      <c r="G166" s="45">
        <v>0</v>
      </c>
      <c r="H166" s="46">
        <f t="shared" si="13"/>
        <v>0</v>
      </c>
      <c r="I166" s="35"/>
    </row>
    <row r="167" spans="1:9">
      <c r="A167" s="47"/>
      <c r="B167" s="54"/>
      <c r="C167" s="38" t="s">
        <v>17</v>
      </c>
      <c r="D167" s="25"/>
      <c r="E167" s="25"/>
      <c r="F167" s="43"/>
      <c r="G167" s="45"/>
      <c r="H167" s="3">
        <f>SUM(H164:H166)</f>
        <v>0</v>
      </c>
      <c r="I167" s="35"/>
    </row>
    <row r="168" spans="1:9">
      <c r="A168" s="47"/>
      <c r="B168" s="54"/>
      <c r="C168" s="38"/>
      <c r="D168" s="25"/>
      <c r="E168" s="25"/>
      <c r="F168" s="25"/>
      <c r="G168" s="3"/>
      <c r="H168" s="3"/>
      <c r="I168" s="35"/>
    </row>
    <row r="169" spans="1:9" ht="15.95">
      <c r="A169" s="7">
        <v>4</v>
      </c>
      <c r="B169" s="17" t="s">
        <v>108</v>
      </c>
      <c r="C169" s="40"/>
      <c r="D169" s="43"/>
      <c r="E169" s="43"/>
      <c r="F169" s="43"/>
      <c r="G169" s="45"/>
      <c r="H169" s="45"/>
      <c r="I169" s="35"/>
    </row>
    <row r="170" spans="1:9" ht="15.95">
      <c r="A170" s="47"/>
      <c r="B170" s="17"/>
      <c r="C170" s="40" t="s">
        <v>109</v>
      </c>
      <c r="D170" s="43"/>
      <c r="E170" s="43"/>
      <c r="F170" s="43">
        <v>0</v>
      </c>
      <c r="G170" s="45">
        <v>0</v>
      </c>
      <c r="H170" s="45">
        <f t="shared" ref="H170:H175" si="14">SUM(F170*G170)</f>
        <v>0</v>
      </c>
      <c r="I170" s="35"/>
    </row>
    <row r="171" spans="1:9">
      <c r="A171" s="47"/>
      <c r="B171" s="42"/>
      <c r="C171" s="40" t="s">
        <v>110</v>
      </c>
      <c r="D171" s="43"/>
      <c r="E171" s="43"/>
      <c r="F171" s="43">
        <v>0</v>
      </c>
      <c r="G171" s="45">
        <v>0</v>
      </c>
      <c r="H171" s="45">
        <f t="shared" si="14"/>
        <v>0</v>
      </c>
      <c r="I171" s="35"/>
    </row>
    <row r="172" spans="1:9">
      <c r="A172" s="47"/>
      <c r="B172" s="42"/>
      <c r="C172" s="40" t="s">
        <v>32</v>
      </c>
      <c r="D172" s="43"/>
      <c r="E172" s="43"/>
      <c r="F172" s="43">
        <v>0</v>
      </c>
      <c r="G172" s="45">
        <v>0</v>
      </c>
      <c r="H172" s="45">
        <f t="shared" si="14"/>
        <v>0</v>
      </c>
      <c r="I172" s="35"/>
    </row>
    <row r="173" spans="1:9">
      <c r="A173" s="47"/>
      <c r="B173" s="42"/>
      <c r="C173" s="40" t="s">
        <v>111</v>
      </c>
      <c r="D173" s="43"/>
      <c r="E173" s="43"/>
      <c r="F173" s="43">
        <v>0</v>
      </c>
      <c r="G173" s="45">
        <v>0</v>
      </c>
      <c r="H173" s="45">
        <f t="shared" si="14"/>
        <v>0</v>
      </c>
      <c r="I173" s="35"/>
    </row>
    <row r="174" spans="1:9">
      <c r="A174" s="47"/>
      <c r="B174" s="42"/>
      <c r="C174" s="40" t="s">
        <v>62</v>
      </c>
      <c r="D174" s="43"/>
      <c r="E174" s="43" t="s">
        <v>21</v>
      </c>
      <c r="F174" s="43">
        <v>1</v>
      </c>
      <c r="G174" s="45">
        <v>250</v>
      </c>
      <c r="H174" s="45">
        <f t="shared" si="14"/>
        <v>250</v>
      </c>
      <c r="I174" s="35"/>
    </row>
    <row r="175" spans="1:9">
      <c r="A175" s="47"/>
      <c r="B175" s="42"/>
      <c r="C175" s="40" t="s">
        <v>112</v>
      </c>
      <c r="D175" s="43"/>
      <c r="E175" s="43"/>
      <c r="F175" s="43">
        <v>0</v>
      </c>
      <c r="G175" s="45">
        <v>0</v>
      </c>
      <c r="H175" s="46">
        <f t="shared" si="14"/>
        <v>0</v>
      </c>
      <c r="I175" s="35"/>
    </row>
    <row r="176" spans="1:9">
      <c r="A176" s="47"/>
      <c r="B176" s="42"/>
      <c r="C176" s="38" t="s">
        <v>17</v>
      </c>
      <c r="D176" s="25"/>
      <c r="E176" s="25"/>
      <c r="F176" s="43"/>
      <c r="G176" s="45"/>
      <c r="H176" s="3">
        <f>SUM(H170:H175)</f>
        <v>250</v>
      </c>
      <c r="I176" s="35"/>
    </row>
    <row r="177" spans="1:9">
      <c r="A177" s="47"/>
      <c r="B177" s="42"/>
      <c r="C177" s="38"/>
      <c r="D177" s="25"/>
      <c r="E177" s="25"/>
      <c r="F177" s="43"/>
      <c r="G177" s="45"/>
      <c r="H177" s="3"/>
      <c r="I177" s="35"/>
    </row>
    <row r="178" spans="1:9" ht="15.95">
      <c r="A178" s="7">
        <v>5</v>
      </c>
      <c r="B178" s="17" t="s">
        <v>113</v>
      </c>
      <c r="C178" s="40"/>
      <c r="D178" s="43"/>
      <c r="E178" s="43"/>
      <c r="F178" s="43"/>
      <c r="G178" s="45"/>
      <c r="H178" s="45"/>
      <c r="I178" s="35"/>
    </row>
    <row r="179" spans="1:9" ht="15.95">
      <c r="A179" s="47"/>
      <c r="B179" s="17"/>
      <c r="C179" s="40" t="s">
        <v>109</v>
      </c>
      <c r="D179" s="43"/>
      <c r="E179" s="43"/>
      <c r="F179" s="43">
        <v>0</v>
      </c>
      <c r="G179" s="45">
        <v>0</v>
      </c>
      <c r="H179" s="45">
        <f t="shared" ref="H179:H184" si="15">SUM(F179*G179)</f>
        <v>0</v>
      </c>
      <c r="I179" s="35"/>
    </row>
    <row r="180" spans="1:9">
      <c r="A180" s="47"/>
      <c r="B180" s="42"/>
      <c r="C180" s="40" t="s">
        <v>110</v>
      </c>
      <c r="D180" s="43"/>
      <c r="E180" s="43"/>
      <c r="F180" s="43">
        <v>0</v>
      </c>
      <c r="G180" s="45">
        <v>0</v>
      </c>
      <c r="H180" s="45">
        <f t="shared" si="15"/>
        <v>0</v>
      </c>
      <c r="I180" s="35"/>
    </row>
    <row r="181" spans="1:9">
      <c r="A181" s="47"/>
      <c r="B181" s="42"/>
      <c r="C181" s="40" t="s">
        <v>32</v>
      </c>
      <c r="D181" s="43"/>
      <c r="E181" s="43"/>
      <c r="F181" s="43">
        <v>0</v>
      </c>
      <c r="G181" s="45">
        <v>0</v>
      </c>
      <c r="H181" s="45">
        <f t="shared" si="15"/>
        <v>0</v>
      </c>
      <c r="I181" s="35"/>
    </row>
    <row r="182" spans="1:9">
      <c r="A182" s="47"/>
      <c r="B182" s="42"/>
      <c r="C182" s="40" t="s">
        <v>111</v>
      </c>
      <c r="D182" s="43"/>
      <c r="E182" s="43"/>
      <c r="F182" s="43">
        <v>0</v>
      </c>
      <c r="G182" s="45">
        <v>0</v>
      </c>
      <c r="H182" s="45">
        <f t="shared" si="15"/>
        <v>0</v>
      </c>
      <c r="I182" s="35"/>
    </row>
    <row r="183" spans="1:9">
      <c r="A183" s="47"/>
      <c r="B183" s="42"/>
      <c r="C183" s="40" t="s">
        <v>62</v>
      </c>
      <c r="D183" s="43"/>
      <c r="E183" s="43" t="s">
        <v>21</v>
      </c>
      <c r="F183" s="43">
        <v>1</v>
      </c>
      <c r="G183" s="45">
        <v>250</v>
      </c>
      <c r="H183" s="45">
        <f t="shared" si="15"/>
        <v>250</v>
      </c>
      <c r="I183" s="35"/>
    </row>
    <row r="184" spans="1:9">
      <c r="A184" s="47"/>
      <c r="B184" s="42"/>
      <c r="C184" s="40" t="s">
        <v>112</v>
      </c>
      <c r="D184" s="43"/>
      <c r="E184" s="43"/>
      <c r="F184" s="43">
        <v>0</v>
      </c>
      <c r="G184" s="45">
        <v>0</v>
      </c>
      <c r="H184" s="46">
        <f t="shared" si="15"/>
        <v>0</v>
      </c>
      <c r="I184" s="35"/>
    </row>
    <row r="185" spans="1:9">
      <c r="A185" s="47"/>
      <c r="B185" s="42"/>
      <c r="C185" s="38" t="s">
        <v>17</v>
      </c>
      <c r="D185" s="25"/>
      <c r="E185" s="25"/>
      <c r="F185" s="43"/>
      <c r="G185" s="45"/>
      <c r="H185" s="3">
        <f>SUM(H179:H184)</f>
        <v>250</v>
      </c>
      <c r="I185" s="35"/>
    </row>
    <row r="186" spans="1:9">
      <c r="A186" s="47"/>
      <c r="B186" s="42"/>
      <c r="C186" s="38"/>
      <c r="D186" s="25"/>
      <c r="E186" s="25"/>
      <c r="F186" s="43"/>
      <c r="G186" s="45"/>
      <c r="H186" s="3"/>
      <c r="I186" s="35"/>
    </row>
    <row r="187" spans="1:9" ht="15.95">
      <c r="A187" s="7">
        <v>6</v>
      </c>
      <c r="B187" s="17" t="s">
        <v>114</v>
      </c>
      <c r="C187" s="40"/>
      <c r="D187" s="43"/>
      <c r="E187" s="43"/>
      <c r="F187" s="43"/>
      <c r="G187" s="45"/>
      <c r="H187" s="45"/>
      <c r="I187" s="35" t="s">
        <v>107</v>
      </c>
    </row>
    <row r="188" spans="1:9" ht="15.95">
      <c r="A188" s="47"/>
      <c r="B188" s="17"/>
      <c r="C188" s="40" t="s">
        <v>33</v>
      </c>
      <c r="D188" s="43"/>
      <c r="E188" s="43"/>
      <c r="F188" s="43">
        <v>0</v>
      </c>
      <c r="G188" s="45">
        <v>0</v>
      </c>
      <c r="H188" s="45">
        <f t="shared" ref="H188:H190" si="16">SUM(F188*G188)</f>
        <v>0</v>
      </c>
      <c r="I188" s="35"/>
    </row>
    <row r="189" spans="1:9">
      <c r="A189" s="47"/>
      <c r="B189" s="42"/>
      <c r="C189" s="40" t="s">
        <v>32</v>
      </c>
      <c r="D189" s="43"/>
      <c r="E189" s="43"/>
      <c r="F189" s="43">
        <v>0</v>
      </c>
      <c r="G189" s="45">
        <v>0</v>
      </c>
      <c r="H189" s="45">
        <f t="shared" si="16"/>
        <v>0</v>
      </c>
      <c r="I189" s="35"/>
    </row>
    <row r="190" spans="1:9">
      <c r="A190" s="47"/>
      <c r="B190" s="42"/>
      <c r="C190" s="40" t="s">
        <v>23</v>
      </c>
      <c r="D190" s="43"/>
      <c r="E190" s="43"/>
      <c r="F190" s="43">
        <v>0</v>
      </c>
      <c r="G190" s="45">
        <v>0</v>
      </c>
      <c r="H190" s="46">
        <f t="shared" si="16"/>
        <v>0</v>
      </c>
      <c r="I190" s="35"/>
    </row>
    <row r="191" spans="1:9">
      <c r="A191" s="47"/>
      <c r="B191" s="42"/>
      <c r="C191" s="38" t="s">
        <v>17</v>
      </c>
      <c r="D191" s="25"/>
      <c r="E191" s="25"/>
      <c r="F191" s="43"/>
      <c r="G191" s="45"/>
      <c r="H191" s="3">
        <f>SUM(H188:H190)</f>
        <v>0</v>
      </c>
      <c r="I191" s="35"/>
    </row>
    <row r="192" spans="1:9">
      <c r="A192" s="47"/>
      <c r="B192" s="42"/>
      <c r="C192" s="38"/>
      <c r="D192" s="25"/>
      <c r="E192" s="25"/>
      <c r="F192" s="43"/>
      <c r="G192" s="45"/>
      <c r="H192" s="3"/>
      <c r="I192" s="35"/>
    </row>
    <row r="193" spans="1:9" ht="15.95">
      <c r="A193" s="7">
        <v>7</v>
      </c>
      <c r="B193" s="17" t="s">
        <v>115</v>
      </c>
      <c r="C193" s="40"/>
      <c r="D193" s="43"/>
      <c r="E193" s="43"/>
      <c r="F193" s="43"/>
      <c r="G193" s="45"/>
      <c r="H193" s="45"/>
      <c r="I193" s="35"/>
    </row>
    <row r="194" spans="1:9" ht="15.95">
      <c r="A194" s="47"/>
      <c r="B194" s="17"/>
      <c r="C194" s="40" t="s">
        <v>33</v>
      </c>
      <c r="D194" s="43"/>
      <c r="E194" s="43"/>
      <c r="F194" s="43">
        <v>0</v>
      </c>
      <c r="G194" s="45">
        <v>75</v>
      </c>
      <c r="H194" s="45">
        <f t="shared" ref="H194:H196" si="17">SUM(F194*G194)</f>
        <v>0</v>
      </c>
      <c r="I194" s="35" t="s">
        <v>116</v>
      </c>
    </row>
    <row r="195" spans="1:9">
      <c r="A195" s="47"/>
      <c r="B195" s="42"/>
      <c r="C195" s="40" t="s">
        <v>110</v>
      </c>
      <c r="D195" s="43"/>
      <c r="E195" s="43"/>
      <c r="F195" s="43">
        <v>0</v>
      </c>
      <c r="G195" s="45">
        <v>0</v>
      </c>
      <c r="H195" s="45">
        <f t="shared" si="17"/>
        <v>0</v>
      </c>
      <c r="I195" s="35"/>
    </row>
    <row r="196" spans="1:9">
      <c r="A196" s="47"/>
      <c r="B196" s="42"/>
      <c r="C196" s="40" t="s">
        <v>32</v>
      </c>
      <c r="D196" s="43"/>
      <c r="E196" s="43"/>
      <c r="F196" s="43">
        <v>0</v>
      </c>
      <c r="G196" s="45">
        <v>0</v>
      </c>
      <c r="H196" s="46">
        <f t="shared" si="17"/>
        <v>0</v>
      </c>
      <c r="I196" s="35"/>
    </row>
    <row r="197" spans="1:9">
      <c r="A197" s="47"/>
      <c r="B197" s="42"/>
      <c r="C197" s="38" t="s">
        <v>17</v>
      </c>
      <c r="D197" s="25"/>
      <c r="E197" s="25"/>
      <c r="F197" s="43"/>
      <c r="G197" s="45"/>
      <c r="H197" s="3">
        <f>SUM(H194:H196)</f>
        <v>0</v>
      </c>
      <c r="I197" s="35"/>
    </row>
    <row r="198" spans="1:9">
      <c r="A198" s="47"/>
      <c r="B198" s="42"/>
      <c r="C198" s="40"/>
      <c r="D198" s="43"/>
      <c r="E198" s="43"/>
      <c r="F198" s="43"/>
      <c r="G198" s="45"/>
      <c r="H198" s="45"/>
      <c r="I198" s="35"/>
    </row>
    <row r="199" spans="1:9" ht="15.95">
      <c r="A199" s="7">
        <v>8</v>
      </c>
      <c r="B199" s="17" t="s">
        <v>117</v>
      </c>
      <c r="C199" s="40"/>
      <c r="D199" s="43"/>
      <c r="E199" s="43"/>
      <c r="F199" s="43"/>
      <c r="G199" s="45"/>
      <c r="H199" s="45"/>
      <c r="I199" s="35" t="s">
        <v>118</v>
      </c>
    </row>
    <row r="200" spans="1:9">
      <c r="A200" s="47"/>
      <c r="B200" s="42"/>
      <c r="C200" s="40" t="s">
        <v>33</v>
      </c>
      <c r="D200" s="43"/>
      <c r="E200" s="43"/>
      <c r="F200" s="43"/>
      <c r="G200" s="45">
        <v>75</v>
      </c>
      <c r="H200" s="45">
        <f t="shared" ref="H200:H204" si="18">SUM(F200*G200)</f>
        <v>0</v>
      </c>
      <c r="I200" s="35"/>
    </row>
    <row r="201" spans="1:9">
      <c r="A201" s="47"/>
      <c r="B201" s="42"/>
      <c r="C201" s="40" t="s">
        <v>110</v>
      </c>
      <c r="D201" s="43"/>
      <c r="E201" s="43"/>
      <c r="F201" s="43"/>
      <c r="G201" s="45">
        <v>518.5</v>
      </c>
      <c r="H201" s="45">
        <f t="shared" si="18"/>
        <v>0</v>
      </c>
      <c r="I201" s="35"/>
    </row>
    <row r="202" spans="1:9">
      <c r="A202" s="47"/>
      <c r="B202" s="42"/>
      <c r="C202" s="40" t="s">
        <v>32</v>
      </c>
      <c r="D202" s="43"/>
      <c r="E202" s="43"/>
      <c r="F202" s="43"/>
      <c r="G202" s="45">
        <v>100</v>
      </c>
      <c r="H202" s="45">
        <f t="shared" si="18"/>
        <v>0</v>
      </c>
      <c r="I202" s="35"/>
    </row>
    <row r="203" spans="1:9">
      <c r="A203" s="47"/>
      <c r="B203" s="42"/>
      <c r="C203" s="40" t="s">
        <v>119</v>
      </c>
      <c r="D203" s="43"/>
      <c r="E203" s="43"/>
      <c r="F203" s="43"/>
      <c r="G203" s="45"/>
      <c r="H203" s="45">
        <f t="shared" si="18"/>
        <v>0</v>
      </c>
      <c r="I203" s="35"/>
    </row>
    <row r="204" spans="1:9">
      <c r="A204" s="47"/>
      <c r="B204" s="42"/>
      <c r="C204" s="40" t="s">
        <v>112</v>
      </c>
      <c r="D204" s="43"/>
      <c r="E204" s="43"/>
      <c r="F204" s="43"/>
      <c r="G204" s="45"/>
      <c r="H204" s="46">
        <f t="shared" si="18"/>
        <v>0</v>
      </c>
      <c r="I204" s="35"/>
    </row>
    <row r="205" spans="1:9">
      <c r="A205" s="47"/>
      <c r="B205" s="42"/>
      <c r="C205" s="38" t="s">
        <v>17</v>
      </c>
      <c r="D205" s="25"/>
      <c r="E205" s="25"/>
      <c r="F205" s="43"/>
      <c r="G205" s="45"/>
      <c r="H205" s="3">
        <f>SUM(H200:H204)</f>
        <v>0</v>
      </c>
      <c r="I205" s="35"/>
    </row>
    <row r="206" spans="1:9" ht="15.95">
      <c r="A206" s="7"/>
      <c r="B206" s="17"/>
      <c r="C206" s="40"/>
      <c r="D206" s="43"/>
      <c r="E206" s="43"/>
      <c r="F206" s="43"/>
      <c r="G206" s="45"/>
      <c r="H206" s="45"/>
      <c r="I206" s="35"/>
    </row>
    <row r="207" spans="1:9" ht="18.600000000000001">
      <c r="A207" s="47"/>
      <c r="B207" s="15" t="s">
        <v>120</v>
      </c>
      <c r="C207" s="39"/>
      <c r="D207" s="24"/>
      <c r="E207" s="24"/>
      <c r="F207" s="43"/>
      <c r="G207" s="45"/>
      <c r="H207" s="20">
        <f>SUM(H156+H161+H167+H176+H185+H191+H197+H205)</f>
        <v>2700</v>
      </c>
      <c r="I207" s="35"/>
    </row>
    <row r="208" spans="1:9">
      <c r="A208" s="47"/>
      <c r="B208" s="42"/>
      <c r="C208" s="40"/>
      <c r="D208" s="43"/>
      <c r="E208" s="43"/>
      <c r="F208" s="43"/>
      <c r="G208" s="45"/>
      <c r="H208" s="45"/>
      <c r="I208" s="35"/>
    </row>
    <row r="209" spans="1:9" ht="21.6">
      <c r="A209" s="2"/>
      <c r="B209" s="14" t="s">
        <v>23</v>
      </c>
      <c r="C209" s="48"/>
      <c r="D209" s="49"/>
      <c r="E209" s="49"/>
      <c r="F209" s="49"/>
      <c r="G209" s="50"/>
      <c r="H209" s="50"/>
      <c r="I209" s="51"/>
    </row>
    <row r="210" spans="1:9" ht="5.0999999999999996" customHeight="1">
      <c r="A210" s="7"/>
      <c r="B210" s="10"/>
      <c r="C210" s="40"/>
      <c r="D210" s="43"/>
      <c r="E210" s="43"/>
      <c r="F210" s="43"/>
      <c r="G210" s="45"/>
      <c r="H210" s="45"/>
      <c r="I210" s="35"/>
    </row>
    <row r="211" spans="1:9" ht="15.95">
      <c r="A211" s="7">
        <v>1</v>
      </c>
      <c r="B211" s="17" t="s">
        <v>121</v>
      </c>
      <c r="C211" s="40"/>
      <c r="D211" s="43"/>
      <c r="E211" s="43"/>
      <c r="F211" s="43"/>
      <c r="G211" s="45"/>
      <c r="H211" s="45"/>
      <c r="I211" s="35" t="s">
        <v>122</v>
      </c>
    </row>
    <row r="212" spans="1:9" ht="15.95">
      <c r="A212" s="47"/>
      <c r="B212" s="17"/>
      <c r="C212" s="40" t="s">
        <v>70</v>
      </c>
      <c r="D212" s="43"/>
      <c r="E212" s="43"/>
      <c r="F212" s="43">
        <v>0</v>
      </c>
      <c r="G212" s="45">
        <v>0</v>
      </c>
      <c r="H212" s="45">
        <f t="shared" ref="H212:H214" si="19">SUM(F212*G212)</f>
        <v>0</v>
      </c>
      <c r="I212" s="35"/>
    </row>
    <row r="213" spans="1:9">
      <c r="A213" s="47"/>
      <c r="B213" s="42"/>
      <c r="C213" s="40" t="s">
        <v>70</v>
      </c>
      <c r="D213" s="43"/>
      <c r="E213" s="43"/>
      <c r="F213" s="43">
        <v>0</v>
      </c>
      <c r="G213" s="45">
        <v>0</v>
      </c>
      <c r="H213" s="45">
        <f t="shared" si="19"/>
        <v>0</v>
      </c>
      <c r="I213" s="35"/>
    </row>
    <row r="214" spans="1:9">
      <c r="A214" s="47"/>
      <c r="B214" s="42"/>
      <c r="C214" s="40" t="s">
        <v>70</v>
      </c>
      <c r="D214" s="43"/>
      <c r="E214" s="43"/>
      <c r="F214" s="43">
        <v>0</v>
      </c>
      <c r="G214" s="45">
        <v>0</v>
      </c>
      <c r="H214" s="46">
        <f t="shared" si="19"/>
        <v>0</v>
      </c>
      <c r="I214" s="35"/>
    </row>
    <row r="215" spans="1:9">
      <c r="A215" s="47"/>
      <c r="B215" s="42"/>
      <c r="C215" s="38" t="s">
        <v>17</v>
      </c>
      <c r="D215" s="25"/>
      <c r="E215" s="25"/>
      <c r="F215" s="43"/>
      <c r="G215" s="45"/>
      <c r="H215" s="3">
        <f>SUM(H212:H214)</f>
        <v>0</v>
      </c>
      <c r="I215" s="35"/>
    </row>
    <row r="216" spans="1:9">
      <c r="A216" s="47"/>
      <c r="B216" s="42"/>
      <c r="C216" s="38"/>
      <c r="D216" s="25"/>
      <c r="E216" s="25"/>
      <c r="F216" s="43"/>
      <c r="G216" s="45"/>
      <c r="H216" s="3"/>
      <c r="I216" s="35"/>
    </row>
    <row r="217" spans="1:9" ht="15.95">
      <c r="A217" s="7">
        <v>2</v>
      </c>
      <c r="B217" s="17" t="s">
        <v>123</v>
      </c>
      <c r="C217" s="40"/>
      <c r="D217" s="43"/>
      <c r="E217" s="43"/>
      <c r="F217" s="43"/>
      <c r="G217" s="45"/>
      <c r="H217" s="45"/>
      <c r="I217" s="35" t="s">
        <v>72</v>
      </c>
    </row>
    <row r="218" spans="1:9" ht="15.95">
      <c r="A218" s="47"/>
      <c r="B218" s="17"/>
      <c r="C218" s="40" t="s">
        <v>33</v>
      </c>
      <c r="D218" s="43"/>
      <c r="E218" s="43"/>
      <c r="F218" s="43">
        <v>0</v>
      </c>
      <c r="G218" s="45">
        <v>0</v>
      </c>
      <c r="H218" s="45">
        <f t="shared" ref="H218:H220" si="20">SUM(F218*G218)</f>
        <v>0</v>
      </c>
      <c r="I218" s="35"/>
    </row>
    <row r="219" spans="1:9">
      <c r="A219" s="47"/>
      <c r="B219" s="42"/>
      <c r="C219" s="40" t="s">
        <v>110</v>
      </c>
      <c r="D219" s="43"/>
      <c r="E219" s="43"/>
      <c r="F219" s="43">
        <v>0</v>
      </c>
      <c r="G219" s="45">
        <v>0</v>
      </c>
      <c r="H219" s="45">
        <f t="shared" si="20"/>
        <v>0</v>
      </c>
      <c r="I219" s="35"/>
    </row>
    <row r="220" spans="1:9">
      <c r="A220" s="47"/>
      <c r="B220" s="42"/>
      <c r="C220" s="40" t="s">
        <v>32</v>
      </c>
      <c r="D220" s="43"/>
      <c r="E220" s="43"/>
      <c r="F220" s="43">
        <v>0</v>
      </c>
      <c r="G220" s="45">
        <v>0</v>
      </c>
      <c r="H220" s="46">
        <f t="shared" si="20"/>
        <v>0</v>
      </c>
      <c r="I220" s="35"/>
    </row>
    <row r="221" spans="1:9">
      <c r="A221" s="47"/>
      <c r="B221" s="42"/>
      <c r="C221" s="38" t="s">
        <v>17</v>
      </c>
      <c r="D221" s="25"/>
      <c r="E221" s="25"/>
      <c r="F221" s="43"/>
      <c r="G221" s="45"/>
      <c r="H221" s="3">
        <f>SUM(H218:H220)</f>
        <v>0</v>
      </c>
      <c r="I221" s="35"/>
    </row>
    <row r="222" spans="1:9">
      <c r="A222" s="47"/>
      <c r="B222" s="42"/>
      <c r="C222" s="38"/>
      <c r="D222" s="25"/>
      <c r="E222" s="25"/>
      <c r="F222" s="43"/>
      <c r="G222" s="45"/>
      <c r="H222" s="3"/>
      <c r="I222" s="35"/>
    </row>
    <row r="223" spans="1:9" ht="18.600000000000001">
      <c r="A223" s="44"/>
      <c r="B223" s="4" t="s">
        <v>124</v>
      </c>
      <c r="C223" s="39"/>
      <c r="D223" s="24"/>
      <c r="E223" s="24"/>
      <c r="F223" s="24"/>
      <c r="G223" s="5"/>
      <c r="H223" s="5"/>
      <c r="I223" s="35"/>
    </row>
    <row r="224" spans="1:9" ht="18.600000000000001">
      <c r="A224" s="44"/>
      <c r="B224" s="4"/>
      <c r="C224" s="40"/>
      <c r="D224" s="24"/>
      <c r="E224" s="24"/>
      <c r="F224" s="30">
        <v>1</v>
      </c>
      <c r="G224" s="31">
        <v>42000</v>
      </c>
      <c r="H224" s="45">
        <f t="shared" ref="H224" si="21">SUM(F224*G224)</f>
        <v>42000</v>
      </c>
      <c r="I224" s="35" t="s">
        <v>125</v>
      </c>
    </row>
    <row r="225" spans="1:9" ht="18.600000000000001">
      <c r="A225" s="44"/>
      <c r="B225" s="4"/>
      <c r="C225" s="40" t="s">
        <v>126</v>
      </c>
      <c r="D225" s="24"/>
      <c r="E225" s="24"/>
      <c r="F225" s="24"/>
      <c r="G225" s="5"/>
      <c r="H225" s="5"/>
      <c r="I225" s="35"/>
    </row>
    <row r="226" spans="1:9" ht="18.600000000000001">
      <c r="A226" s="44"/>
      <c r="B226" s="4" t="s">
        <v>127</v>
      </c>
      <c r="C226" s="40"/>
      <c r="D226" s="43"/>
      <c r="E226" s="43"/>
      <c r="F226" s="43"/>
      <c r="G226" s="45"/>
      <c r="H226" s="45"/>
      <c r="I226" s="35"/>
    </row>
    <row r="227" spans="1:9">
      <c r="A227" s="44"/>
      <c r="B227" s="42"/>
      <c r="C227" s="40" t="s">
        <v>128</v>
      </c>
      <c r="D227" s="43"/>
      <c r="E227" s="43" t="s">
        <v>21</v>
      </c>
      <c r="F227" s="43">
        <v>3</v>
      </c>
      <c r="G227" s="45">
        <v>300</v>
      </c>
      <c r="H227" s="45">
        <f t="shared" ref="H227" si="22">SUM(F227*G227)</f>
        <v>900</v>
      </c>
      <c r="I227" s="35"/>
    </row>
    <row r="228" spans="1:9">
      <c r="A228" s="44"/>
      <c r="B228" s="42"/>
      <c r="C228" s="40" t="s">
        <v>129</v>
      </c>
      <c r="D228" s="43"/>
      <c r="E228" s="43" t="s">
        <v>21</v>
      </c>
      <c r="F228" s="43">
        <v>3</v>
      </c>
      <c r="G228" s="45">
        <v>1000</v>
      </c>
      <c r="H228" s="45">
        <f t="shared" ref="H228:H232" si="23">SUM(F228*G228)</f>
        <v>3000</v>
      </c>
      <c r="I228" s="35"/>
    </row>
    <row r="229" spans="1:9" ht="18.600000000000001">
      <c r="A229" s="44"/>
      <c r="B229" s="4"/>
      <c r="C229" s="40" t="s">
        <v>130</v>
      </c>
      <c r="D229" s="43"/>
      <c r="E229" s="43" t="s">
        <v>21</v>
      </c>
      <c r="F229" s="43">
        <v>2</v>
      </c>
      <c r="G229" s="45">
        <v>3500</v>
      </c>
      <c r="H229" s="45">
        <f t="shared" ref="H229" si="24">SUM(F229*G229)</f>
        <v>7000</v>
      </c>
      <c r="I229" s="35"/>
    </row>
    <row r="230" spans="1:9" ht="18.600000000000001">
      <c r="A230" s="44"/>
      <c r="B230" s="4"/>
      <c r="C230" s="40" t="s">
        <v>131</v>
      </c>
      <c r="D230" s="43"/>
      <c r="E230" s="43" t="s">
        <v>21</v>
      </c>
      <c r="F230" s="43">
        <v>1</v>
      </c>
      <c r="G230" s="45">
        <v>10000</v>
      </c>
      <c r="H230" s="45">
        <f t="shared" si="23"/>
        <v>10000</v>
      </c>
      <c r="I230" s="35"/>
    </row>
    <row r="231" spans="1:9" ht="18.600000000000001">
      <c r="A231" s="44"/>
      <c r="B231" s="4"/>
      <c r="C231" s="40" t="s">
        <v>132</v>
      </c>
      <c r="D231" s="43"/>
      <c r="E231" s="43" t="s">
        <v>21</v>
      </c>
      <c r="F231" s="43">
        <v>0</v>
      </c>
      <c r="G231" s="45">
        <v>20000</v>
      </c>
      <c r="H231" s="45">
        <f t="shared" si="23"/>
        <v>0</v>
      </c>
      <c r="I231" s="35" t="s">
        <v>133</v>
      </c>
    </row>
    <row r="232" spans="1:9" ht="18.600000000000001">
      <c r="A232" s="44"/>
      <c r="B232" s="4"/>
      <c r="C232" s="40" t="s">
        <v>134</v>
      </c>
      <c r="D232" s="43" t="s">
        <v>21</v>
      </c>
      <c r="E232" s="43"/>
      <c r="F232" s="43"/>
      <c r="G232" s="45"/>
      <c r="H232" s="45">
        <f t="shared" si="23"/>
        <v>0</v>
      </c>
      <c r="I232" s="35" t="s">
        <v>135</v>
      </c>
    </row>
    <row r="233" spans="1:9" ht="30.6">
      <c r="A233" s="44"/>
      <c r="B233" s="4"/>
      <c r="C233" s="40" t="s">
        <v>136</v>
      </c>
      <c r="D233" s="43"/>
      <c r="E233" s="43"/>
      <c r="F233" s="43"/>
      <c r="G233" s="45"/>
      <c r="H233" s="45"/>
      <c r="I233" s="35"/>
    </row>
    <row r="234" spans="1:9" ht="18.600000000000001">
      <c r="A234" s="44"/>
      <c r="B234" s="4"/>
      <c r="C234" s="40" t="s">
        <v>137</v>
      </c>
      <c r="D234" s="43"/>
      <c r="E234" s="43"/>
      <c r="F234" s="43"/>
      <c r="G234" s="45"/>
      <c r="H234" s="45"/>
      <c r="I234" s="35"/>
    </row>
    <row r="235" spans="1:9" ht="18.600000000000001">
      <c r="A235" s="44"/>
      <c r="B235" s="4"/>
      <c r="C235" s="40" t="s">
        <v>138</v>
      </c>
      <c r="D235" s="43"/>
      <c r="E235" s="43" t="s">
        <v>21</v>
      </c>
      <c r="F235" s="43">
        <v>1</v>
      </c>
      <c r="G235" s="45">
        <v>5000</v>
      </c>
      <c r="H235" s="45">
        <f t="shared" ref="H235:H236" si="25">SUM(F235*G235)</f>
        <v>5000</v>
      </c>
      <c r="I235" s="35"/>
    </row>
    <row r="236" spans="1:9" ht="18.600000000000001">
      <c r="A236" s="44"/>
      <c r="B236" s="4"/>
      <c r="C236" s="40" t="s">
        <v>139</v>
      </c>
      <c r="D236" s="43"/>
      <c r="E236" s="43" t="s">
        <v>21</v>
      </c>
      <c r="F236" s="43">
        <v>1</v>
      </c>
      <c r="G236" s="45">
        <v>10000</v>
      </c>
      <c r="H236" s="45">
        <f t="shared" si="25"/>
        <v>10000</v>
      </c>
      <c r="I236" s="35"/>
    </row>
    <row r="237" spans="1:9" ht="18.600000000000001">
      <c r="A237" s="44"/>
      <c r="B237" s="4"/>
      <c r="C237" s="40"/>
      <c r="D237" s="43"/>
      <c r="E237" s="43"/>
      <c r="F237" s="43"/>
      <c r="G237" s="45"/>
      <c r="H237" s="46"/>
      <c r="I237" s="35"/>
    </row>
    <row r="238" spans="1:9" ht="18.600000000000001">
      <c r="A238" s="44"/>
      <c r="B238" s="4"/>
      <c r="C238" s="40"/>
      <c r="D238" s="43"/>
      <c r="E238" s="43"/>
      <c r="F238" s="43"/>
      <c r="G238" s="45"/>
      <c r="H238" s="45">
        <f>SUM(H228:H237)</f>
        <v>35000</v>
      </c>
      <c r="I238" s="35"/>
    </row>
    <row r="239" spans="1:9">
      <c r="A239" s="44"/>
      <c r="B239" s="42"/>
      <c r="C239" s="38"/>
      <c r="D239" s="25"/>
      <c r="E239" s="25"/>
      <c r="F239" s="43"/>
      <c r="G239" s="45"/>
      <c r="H239" s="3"/>
      <c r="I239" s="35"/>
    </row>
    <row r="240" spans="1:9" ht="18.600000000000001">
      <c r="A240" s="44"/>
      <c r="B240" s="4" t="s">
        <v>140</v>
      </c>
      <c r="C240" s="39"/>
      <c r="D240" s="24"/>
      <c r="E240" s="24"/>
      <c r="F240" s="24"/>
      <c r="G240" s="5"/>
      <c r="H240" s="20">
        <f>SUM(H215+H221+H238+H224)</f>
        <v>77000</v>
      </c>
      <c r="I240" s="35"/>
    </row>
    <row r="241" spans="1:9" ht="18.600000000000001">
      <c r="A241" s="44"/>
      <c r="B241" s="4"/>
      <c r="C241" s="39"/>
      <c r="D241" s="24"/>
      <c r="E241" s="24"/>
      <c r="F241" s="24"/>
      <c r="G241" s="5"/>
      <c r="H241" s="5"/>
      <c r="I241" s="35"/>
    </row>
    <row r="242" spans="1:9" ht="15.6" thickBot="1">
      <c r="A242" s="44"/>
      <c r="B242" s="42"/>
      <c r="C242" s="40"/>
      <c r="D242" s="43"/>
      <c r="E242" s="43"/>
      <c r="F242" s="43"/>
      <c r="G242" s="42"/>
      <c r="H242" s="3"/>
      <c r="I242" s="35"/>
    </row>
    <row r="243" spans="1:9" ht="21.95" thickBot="1">
      <c r="A243" s="55"/>
      <c r="B243" s="6"/>
      <c r="C243" s="41" t="s">
        <v>141</v>
      </c>
      <c r="D243" s="26"/>
      <c r="E243" s="26"/>
      <c r="F243" s="19"/>
      <c r="G243" s="9"/>
      <c r="H243" s="21">
        <f>SUM(H64+H108+H149+H207+H240)</f>
        <v>215997.5</v>
      </c>
      <c r="I243" s="51"/>
    </row>
    <row r="244" spans="1:9" ht="5.0999999999999996" customHeight="1" thickBot="1">
      <c r="A244" s="56"/>
      <c r="B244" s="57"/>
      <c r="C244" s="58"/>
      <c r="D244" s="59"/>
      <c r="E244" s="59"/>
      <c r="F244" s="59"/>
      <c r="G244" s="57"/>
      <c r="H244" s="57"/>
      <c r="I244" s="60"/>
    </row>
    <row r="246" spans="1:9">
      <c r="A246" s="42"/>
      <c r="B246" s="42"/>
      <c r="C246" s="40" t="s">
        <v>142</v>
      </c>
      <c r="D246" s="43"/>
      <c r="E246" s="43"/>
      <c r="F246" s="43"/>
      <c r="G246" s="42"/>
      <c r="H246" s="45">
        <v>250000</v>
      </c>
      <c r="I246" s="40"/>
    </row>
    <row r="247" spans="1:9">
      <c r="A247" s="42"/>
      <c r="B247" s="42"/>
      <c r="C247" s="40" t="s">
        <v>143</v>
      </c>
      <c r="D247" s="43"/>
      <c r="E247" s="43"/>
      <c r="F247" s="43"/>
      <c r="G247" s="42"/>
      <c r="H247" s="61">
        <f>H246-H243</f>
        <v>34002.5</v>
      </c>
      <c r="I247" s="40"/>
    </row>
  </sheetData>
  <pageMargins left="0.7" right="0.7" top="0.75" bottom="0.75" header="0.3" footer="0.3"/>
  <pageSetup scale="52" fitToHeight="0" orientation="portrait" verticalDpi="300" r:id="rId1"/>
  <headerFooter>
    <oddFooter>&amp;L&amp;G&amp;C&amp;"Proxima Nova,Italic"Prepared By:&amp;"Proxima Nova,Regular" &amp;R&amp;"Proxima Nova,Regular"Insert Date Here</oddFooter>
  </headerFooter>
  <colBreaks count="1" manualBreakCount="1">
    <brk id="9" max="119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kevin@scrum.marketing</cp:lastModifiedBy>
  <cp:revision/>
  <dcterms:created xsi:type="dcterms:W3CDTF">2019-06-07T14:47:44Z</dcterms:created>
  <dcterms:modified xsi:type="dcterms:W3CDTF">2025-02-13T23:23:11Z</dcterms:modified>
  <cp:category/>
  <cp:contentStatus/>
</cp:coreProperties>
</file>