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/>
  <mc:AlternateContent xmlns:mc="http://schemas.openxmlformats.org/markup-compatibility/2006">
    <mc:Choice Requires="x15">
      <x15ac:absPath xmlns:x15ac="http://schemas.microsoft.com/office/spreadsheetml/2010/11/ac" url="C:\Users\scott\OneDrive - Development Advisors, LLC\Development Advisors\Church\Resources\"/>
    </mc:Choice>
  </mc:AlternateContent>
  <bookViews>
    <workbookView xWindow="0" yWindow="0" windowWidth="23040" windowHeight="9084" tabRatio="734" activeTab="3"/>
  </bookViews>
  <sheets>
    <sheet name="Project Budget" sheetId="1" r:id="rId1"/>
    <sheet name="A&amp;E Fees" sheetId="5" r:id="rId2"/>
    <sheet name="Off-Site Costs" sheetId="4" r:id="rId3"/>
    <sheet name="Details" sheetId="3" r:id="rId4"/>
  </sheets>
  <definedNames>
    <definedName name="_xlnm.Print_Area" localSheetId="1">'A&amp;E Fees'!#REF!</definedName>
    <definedName name="_xlnm.Print_Area" localSheetId="3">Details!$A$1:$D$68</definedName>
    <definedName name="_xlnm.Print_Area" localSheetId="0">'Project Budget'!$B$1:$F$56</definedName>
  </definedNames>
  <calcPr calcId="171027"/>
</workbook>
</file>

<file path=xl/calcChain.xml><?xml version="1.0" encoding="utf-8"?>
<calcChain xmlns="http://schemas.openxmlformats.org/spreadsheetml/2006/main">
  <c r="F17" i="1" l="1"/>
  <c r="F51" i="1"/>
  <c r="F41" i="1"/>
  <c r="F31" i="1"/>
  <c r="I51" i="1"/>
  <c r="C51" i="1" s="1"/>
  <c r="I41" i="1"/>
  <c r="F28" i="1" l="1"/>
  <c r="F29" i="1"/>
  <c r="F30" i="1"/>
  <c r="E33" i="1"/>
  <c r="D33" i="1"/>
  <c r="E42" i="1"/>
  <c r="D42" i="1"/>
  <c r="C42" i="1"/>
  <c r="E19" i="1"/>
  <c r="D19" i="1"/>
  <c r="E52" i="1"/>
  <c r="D52" i="1"/>
  <c r="F27" i="1"/>
  <c r="F32" i="1"/>
  <c r="F38" i="1"/>
  <c r="F39" i="1"/>
  <c r="F40" i="1"/>
  <c r="F37" i="1"/>
  <c r="E11" i="1"/>
  <c r="D11" i="1"/>
  <c r="F48" i="1"/>
  <c r="F45" i="1"/>
  <c r="F47" i="1"/>
  <c r="F36" i="1"/>
  <c r="F50" i="1"/>
  <c r="C52" i="1"/>
  <c r="F49" i="1"/>
  <c r="F46" i="1"/>
  <c r="F18" i="1"/>
  <c r="F16" i="1"/>
  <c r="F15" i="1"/>
  <c r="F14" i="1"/>
  <c r="F26" i="1"/>
  <c r="F25" i="1"/>
  <c r="F24" i="1"/>
  <c r="F23" i="1"/>
  <c r="F22" i="1"/>
  <c r="F10" i="1"/>
  <c r="F9" i="1"/>
  <c r="F8" i="1"/>
  <c r="F7" i="1"/>
  <c r="C11" i="1"/>
  <c r="D54" i="1" l="1"/>
  <c r="E54" i="1"/>
  <c r="I30" i="1"/>
  <c r="C30" i="1" s="1"/>
  <c r="I29" i="1"/>
  <c r="C29" i="1" s="1"/>
  <c r="F33" i="1"/>
  <c r="F42" i="1"/>
  <c r="F19" i="1"/>
  <c r="F52" i="1"/>
  <c r="F11" i="1"/>
  <c r="F54" i="1" l="1"/>
  <c r="F17" i="5" l="1"/>
  <c r="C22" i="1" l="1"/>
  <c r="J4" i="5"/>
  <c r="I31" i="1" l="1"/>
  <c r="C31" i="1" s="1"/>
  <c r="C33" i="1" s="1"/>
  <c r="C19" i="5"/>
  <c r="C18" i="1"/>
  <c r="C19" i="1" s="1"/>
  <c r="C54" i="1" l="1"/>
  <c r="I32" i="1" s="1"/>
  <c r="I5" i="5"/>
  <c r="I6" i="5"/>
  <c r="I7" i="5"/>
  <c r="I8" i="5"/>
  <c r="I9" i="5"/>
  <c r="I10" i="5"/>
  <c r="I4" i="5"/>
  <c r="D17" i="5"/>
  <c r="E17" i="5"/>
  <c r="G17" i="5"/>
  <c r="H17" i="5"/>
  <c r="C17" i="5"/>
  <c r="I17" i="5" l="1"/>
  <c r="D17" i="3" l="1"/>
  <c r="A31" i="3" l="1"/>
  <c r="D13" i="4"/>
  <c r="D2" i="3"/>
  <c r="D37" i="3" s="1"/>
  <c r="D12" i="3"/>
  <c r="F68" i="3"/>
  <c r="E68" i="3"/>
  <c r="D65" i="3"/>
  <c r="D66" i="3"/>
  <c r="D67" i="3"/>
  <c r="D64" i="3"/>
  <c r="A65" i="3"/>
  <c r="A66" i="3"/>
  <c r="A67" i="3"/>
  <c r="A64" i="3"/>
  <c r="D61" i="3"/>
  <c r="D62" i="3"/>
  <c r="D60" i="3"/>
  <c r="A61" i="3"/>
  <c r="A62" i="3"/>
  <c r="A60" i="3"/>
  <c r="B13" i="4"/>
  <c r="D11" i="3"/>
  <c r="D13" i="3" l="1"/>
  <c r="C13" i="4"/>
  <c r="C56" i="1" l="1"/>
  <c r="C57" i="1"/>
  <c r="C58" i="1" s="1"/>
  <c r="C11" i="3" l="1"/>
  <c r="D7" i="3"/>
  <c r="C13" i="3"/>
  <c r="D31" i="3" l="1"/>
  <c r="D24" i="3"/>
  <c r="H47" i="3" s="1"/>
  <c r="B45" i="3"/>
  <c r="D32" i="3"/>
  <c r="D27" i="3"/>
  <c r="B46" i="3" l="1"/>
  <c r="H46" i="3" s="1"/>
  <c r="D28" i="3"/>
  <c r="D36" i="3"/>
  <c r="D38" i="3" s="1"/>
  <c r="E52" i="3" l="1"/>
  <c r="D63" i="3"/>
  <c r="E46" i="3"/>
  <c r="D68" i="3" l="1"/>
  <c r="G68" i="3" l="1"/>
  <c r="H68" i="3" s="1"/>
  <c r="H45" i="3"/>
</calcChain>
</file>

<file path=xl/sharedStrings.xml><?xml version="1.0" encoding="utf-8"?>
<sst xmlns="http://schemas.openxmlformats.org/spreadsheetml/2006/main" count="181" uniqueCount="139">
  <si>
    <t xml:space="preserve"> </t>
  </si>
  <si>
    <t>Total</t>
  </si>
  <si>
    <t>TOTAL PROJECT COSTS</t>
  </si>
  <si>
    <t>Construction</t>
  </si>
  <si>
    <t>Description</t>
  </si>
  <si>
    <t>Financial Audit</t>
  </si>
  <si>
    <t>Bond Opinion Letter</t>
  </si>
  <si>
    <t>Subtotal</t>
  </si>
  <si>
    <t>Pre-Con</t>
  </si>
  <si>
    <t>Bond Underwriter Fee</t>
  </si>
  <si>
    <t>Total Project Costs</t>
  </si>
  <si>
    <t>Term</t>
  </si>
  <si>
    <t>Monthly Payment</t>
  </si>
  <si>
    <t>Annual Payment</t>
  </si>
  <si>
    <t>Proposed Building SF</t>
  </si>
  <si>
    <t>"As Constructed" Appraisal</t>
  </si>
  <si>
    <t>Closing Costs</t>
  </si>
  <si>
    <t>Title Owners Policy</t>
  </si>
  <si>
    <t>Title Lenders Policy</t>
  </si>
  <si>
    <t>Facility Costs</t>
  </si>
  <si>
    <t>/SF</t>
  </si>
  <si>
    <t>SF</t>
  </si>
  <si>
    <t>Outside Brokerage Fee</t>
  </si>
  <si>
    <t>per SF</t>
  </si>
  <si>
    <t>Operating Expenses</t>
  </si>
  <si>
    <t>In-House Bond Sales</t>
  </si>
  <si>
    <t>Total Bond Financing Costs</t>
  </si>
  <si>
    <t>Loan Trustee Set-up Fee</t>
  </si>
  <si>
    <t>Total Annual Facility Costs</t>
  </si>
  <si>
    <t>Annual Loan Payment</t>
  </si>
  <si>
    <t>Schematic</t>
  </si>
  <si>
    <t>Soils Testing, Materials Testing</t>
  </si>
  <si>
    <t>DD</t>
  </si>
  <si>
    <t>CD</t>
  </si>
  <si>
    <t>CA</t>
  </si>
  <si>
    <t>Fee</t>
  </si>
  <si>
    <t>Traffic Control</t>
  </si>
  <si>
    <t>Regional Trail</t>
  </si>
  <si>
    <t>Water</t>
  </si>
  <si>
    <t>Bond Underwriting Deposit</t>
  </si>
  <si>
    <t>Total Pre-Loan Financing Costs</t>
  </si>
  <si>
    <t>Month 1</t>
  </si>
  <si>
    <t>Month 2</t>
  </si>
  <si>
    <t>Month 3</t>
  </si>
  <si>
    <t>Loan Closing</t>
  </si>
  <si>
    <t>(for cash flow)</t>
  </si>
  <si>
    <t>Budget Cost</t>
  </si>
  <si>
    <t>insert this number in yellow box (circular problem)</t>
  </si>
  <si>
    <t>Gas</t>
  </si>
  <si>
    <t>Electric</t>
  </si>
  <si>
    <t>Intersection Improvements</t>
  </si>
  <si>
    <t>Possible</t>
  </si>
  <si>
    <t>Expected</t>
  </si>
  <si>
    <t>Expenses</t>
  </si>
  <si>
    <t>Not Qualified Costs</t>
  </si>
  <si>
    <t>Requested Loan to Annual Income</t>
  </si>
  <si>
    <t>Development Advisors Success Fee</t>
  </si>
  <si>
    <t>Permanent Loan</t>
  </si>
  <si>
    <t>Proposed Construction Loan</t>
  </si>
  <si>
    <t>Loan Qualifying Costs (excluding FF&amp;E)</t>
  </si>
  <si>
    <t>Permanent Loan Needed</t>
  </si>
  <si>
    <t>Equity Build-Up</t>
  </si>
  <si>
    <t>Equity Build Up During Loan Term (see Cash Flow)</t>
  </si>
  <si>
    <r>
      <rPr>
        <b/>
        <sz val="10"/>
        <rFont val="Calibri"/>
        <family val="2"/>
        <scheme val="minor"/>
      </rPr>
      <t>Total Equity Build-Up</t>
    </r>
    <r>
      <rPr>
        <sz val="10"/>
        <rFont val="Calibri"/>
        <family val="2"/>
        <scheme val="minor"/>
      </rPr>
      <t xml:space="preserve"> at Permanent Loan Origination</t>
    </r>
  </si>
  <si>
    <t>Bond Financing Costs (N/A)</t>
  </si>
  <si>
    <t>Pre-Loan Bond Financing Costs (N/A)</t>
  </si>
  <si>
    <t>Equity Build Up at Construction Loan Origination (see Cash Flow)</t>
  </si>
  <si>
    <t>Professional Type</t>
  </si>
  <si>
    <t>Rate (5 year)</t>
  </si>
  <si>
    <t>Requested Loan (75% LTV)</t>
  </si>
  <si>
    <t>Total New Building</t>
  </si>
  <si>
    <t>TBD</t>
  </si>
  <si>
    <t>Name</t>
  </si>
  <si>
    <t>Contingency</t>
  </si>
  <si>
    <t>Printing, Reimburseables</t>
  </si>
  <si>
    <t>Line Needed</t>
  </si>
  <si>
    <t>mos.</t>
  </si>
  <si>
    <t>Rate</t>
  </si>
  <si>
    <t>Interest Cost Estimate</t>
  </si>
  <si>
    <t>Civil Engineer</t>
  </si>
  <si>
    <t xml:space="preserve">Landscape Architect </t>
  </si>
  <si>
    <t>Comments</t>
  </si>
  <si>
    <t>Road Improvements</t>
  </si>
  <si>
    <t>Sewer</t>
  </si>
  <si>
    <t>Legal</t>
  </si>
  <si>
    <t>Conceptual</t>
  </si>
  <si>
    <t>Fire Tank/Pump System</t>
  </si>
  <si>
    <t>Traffic Study</t>
  </si>
  <si>
    <t>Septic/Waste Water</t>
  </si>
  <si>
    <t>Construction Loan Interest</t>
  </si>
  <si>
    <t>AVL, Cabling, Security</t>
  </si>
  <si>
    <t>Municipal Entitlement Fees (see separate Worksheet)</t>
  </si>
  <si>
    <t>A/E Budget</t>
  </si>
  <si>
    <t xml:space="preserve">Architect </t>
  </si>
  <si>
    <t xml:space="preserve">MEP &amp; Structural </t>
  </si>
  <si>
    <t>AVL Consultant</t>
  </si>
  <si>
    <t>Code Consultant</t>
  </si>
  <si>
    <t>Kitchen Designer</t>
  </si>
  <si>
    <t>Interior Designer</t>
  </si>
  <si>
    <t>3rd Party Plan Review</t>
  </si>
  <si>
    <t>Contractor Budget</t>
  </si>
  <si>
    <t>SOFT COSTS</t>
  </si>
  <si>
    <t>OUTFITTING COSTS</t>
  </si>
  <si>
    <t>Land Carry Costs (Insurance, Property Tax)</t>
  </si>
  <si>
    <t xml:space="preserve">HARD COSTS   </t>
  </si>
  <si>
    <t>Demolition</t>
  </si>
  <si>
    <t>Site Improvements (Grading, Utilities, Paving)</t>
  </si>
  <si>
    <t>Building Construction Costs (Contractor Estimate)</t>
  </si>
  <si>
    <t>Builder's Risk Insurance</t>
  </si>
  <si>
    <t>Market Study</t>
  </si>
  <si>
    <t>Moving Expenses</t>
  </si>
  <si>
    <t>Contingency %</t>
  </si>
  <si>
    <t>GL %</t>
  </si>
  <si>
    <t>Signage</t>
  </si>
  <si>
    <t>Window Coverings</t>
  </si>
  <si>
    <t>Bldr's Risk %</t>
  </si>
  <si>
    <t>Developco Fee %</t>
  </si>
  <si>
    <t>Outfitting Contingency (__%)</t>
  </si>
  <si>
    <t>Hard Cost Contingency (__%)</t>
  </si>
  <si>
    <t>Soft Costs Contingency (__%)</t>
  </si>
  <si>
    <t>LAND &amp; ACQUISITION COSTS</t>
  </si>
  <si>
    <t>FINANCING COSTS</t>
  </si>
  <si>
    <t>Arch, CMEPS Design, Landscape, Interiors (from A&amp;E Fees)</t>
  </si>
  <si>
    <t>Loan Closing Costs (Legal, Title, Appraisal)</t>
  </si>
  <si>
    <t>Utility, Tap Fees</t>
  </si>
  <si>
    <t>Developco Project Management Fee (__%)</t>
  </si>
  <si>
    <t>General Liability Insurance</t>
  </si>
  <si>
    <t>Hazardous Materials Abatement</t>
  </si>
  <si>
    <t xml:space="preserve"> Municipal Costs (Plan Review, Permits, Other Fees)</t>
  </si>
  <si>
    <t>Land Cost</t>
  </si>
  <si>
    <t>Lender Fees</t>
  </si>
  <si>
    <t>Developco Strategic Planning, Site Selection</t>
  </si>
  <si>
    <t>Due Diligence (Survey, ESA, Asbestos Survey, Geotech)</t>
  </si>
  <si>
    <t>Broker Fee (__%)</t>
  </si>
  <si>
    <t>Public Imprvmts (Accel/Decel Lanes, Traffic Signal, etc.)</t>
  </si>
  <si>
    <t>FF&amp;E (Furniture, Fixtures, Playgnd, Appliances, Lobby)</t>
  </si>
  <si>
    <t>Kids Theming</t>
  </si>
  <si>
    <t>Construction Loan</t>
  </si>
  <si>
    <t>Church Annual Income (most recent)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</si>
</sst>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"/>
    <numFmt numFmtId="165" formatCode="#,##0.0"/>
    <numFmt numFmtId="166" formatCode="&quot;$&quot;#,##0.00"/>
    <numFmt numFmtId="167" formatCode="&quot;$&quot;#,##0"/>
    <numFmt numFmtId="168" formatCode="0.0%"/>
    <numFmt numFmtId="169" formatCode="mmm\-yyyy"/>
    <numFmt numFmtId="170" formatCode="#,##0.0_);\(#,##0.0\)"/>
    <numFmt numFmtId="172" formatCode="0.000%"/>
    <numFmt numFmtId="173" formatCode="_(&quot;$&quot;* #,##0_);_(&quot;$&quot;* \(#,##0\);_(&quot;$&quot;* &quot;-&quot;??_);_(@_)"/>
  </numFmts>
  <fonts count="35" x14ac:knownFonts="1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1"/>
      <color theme="0"/>
      <name val="Proxima Nova"/>
      <family val="2"/>
    </font>
    <font>
      <sz val="11"/>
      <color theme="0"/>
      <name val="Proxima Nova"/>
      <family val="2"/>
    </font>
    <font>
      <sz val="11"/>
      <name val="Proxima Nova"/>
      <family val="2"/>
    </font>
    <font>
      <sz val="36"/>
      <name val="Proxima Nova"/>
      <family val="2"/>
    </font>
    <font>
      <sz val="10"/>
      <name val="Proxima Nova"/>
      <family val="2"/>
    </font>
    <font>
      <b/>
      <sz val="11"/>
      <name val="Proxima Nova"/>
      <family val="2"/>
    </font>
    <font>
      <b/>
      <sz val="12"/>
      <color indexed="9"/>
      <name val="Proxima Nova"/>
      <family val="2"/>
    </font>
    <font>
      <b/>
      <sz val="12"/>
      <color theme="1"/>
      <name val="Proxima Nova"/>
      <family val="2"/>
    </font>
    <font>
      <b/>
      <sz val="10"/>
      <color theme="1"/>
      <name val="Proxima Nova"/>
      <family val="2"/>
    </font>
    <font>
      <b/>
      <sz val="11"/>
      <color indexed="8"/>
      <name val="Proxima Nova"/>
      <family val="2"/>
    </font>
    <font>
      <sz val="10"/>
      <color theme="1"/>
      <name val="Proxima Nova"/>
      <family val="2"/>
    </font>
    <font>
      <b/>
      <sz val="11"/>
      <color rgb="FF0000CC"/>
      <name val="Proxima Nova"/>
      <family val="2"/>
    </font>
    <font>
      <sz val="10"/>
      <color indexed="8"/>
      <name val="Proxima Nova"/>
      <family val="2"/>
    </font>
    <font>
      <b/>
      <sz val="12"/>
      <name val="Proxima Nova"/>
      <family val="2"/>
    </font>
    <font>
      <b/>
      <u val="doubleAccounting"/>
      <sz val="11"/>
      <name val="Proxima Nova"/>
      <family val="2"/>
    </font>
    <font>
      <u val="doubleAccounting"/>
      <sz val="11"/>
      <name val="Proxima Nova"/>
      <family val="2"/>
    </font>
    <font>
      <sz val="8"/>
      <name val="Proxima Nova"/>
      <family val="2"/>
    </font>
    <font>
      <sz val="16"/>
      <name val="Proxima Nova"/>
      <family val="2"/>
    </font>
    <font>
      <u val="singleAccounting"/>
      <sz val="11"/>
      <name val="Proxima Nova"/>
      <family val="2"/>
    </font>
    <font>
      <u/>
      <sz val="11"/>
      <name val="Proxima Nova"/>
      <family val="2"/>
    </font>
    <font>
      <b/>
      <sz val="12"/>
      <color theme="0"/>
      <name val="Proxima Nova"/>
      <family val="2"/>
    </font>
    <font>
      <sz val="11"/>
      <color rgb="FF0000CC"/>
      <name val="Proxima Nova"/>
      <family val="2"/>
    </font>
    <font>
      <b/>
      <sz val="10"/>
      <name val="Proxima Nova"/>
      <family val="2"/>
    </font>
    <font>
      <sz val="12"/>
      <name val="Proxima Nova"/>
      <family val="2"/>
    </font>
    <font>
      <i/>
      <sz val="12"/>
      <color theme="1"/>
      <name val="Proxima Nova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</borders>
  <cellStyleXfs count="5">
    <xf numFmtId="0" fontId="0" fillId="0" borderId="0"/>
    <xf numFmtId="0" fontId="8" fillId="0" borderId="0"/>
    <xf numFmtId="44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67">
    <xf numFmtId="0" fontId="0" fillId="0" borderId="0" xfId="0"/>
    <xf numFmtId="0" fontId="3" fillId="0" borderId="13" xfId="0" applyFont="1" applyBorder="1"/>
    <xf numFmtId="0" fontId="3" fillId="0" borderId="0" xfId="0" applyFont="1"/>
    <xf numFmtId="9" fontId="3" fillId="0" borderId="0" xfId="0" applyNumberFormat="1" applyFont="1"/>
    <xf numFmtId="0" fontId="3" fillId="0" borderId="0" xfId="0" applyFont="1" applyAlignment="1">
      <alignment horizontal="left"/>
    </xf>
    <xf numFmtId="167" fontId="3" fillId="0" borderId="0" xfId="0" applyNumberFormat="1" applyFont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8" xfId="0" applyFont="1" applyBorder="1"/>
    <xf numFmtId="167" fontId="3" fillId="0" borderId="16" xfId="0" applyNumberFormat="1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16" xfId="0" applyFont="1" applyBorder="1"/>
    <xf numFmtId="167" fontId="3" fillId="0" borderId="0" xfId="0" applyNumberFormat="1" applyFont="1" applyBorder="1"/>
    <xf numFmtId="0" fontId="6" fillId="0" borderId="18" xfId="0" applyFont="1" applyBorder="1"/>
    <xf numFmtId="166" fontId="3" fillId="0" borderId="16" xfId="0" applyNumberFormat="1" applyFont="1" applyBorder="1"/>
    <xf numFmtId="0" fontId="6" fillId="0" borderId="17" xfId="0" applyFont="1" applyBorder="1" applyAlignment="1">
      <alignment horizontal="left" indent="2"/>
    </xf>
    <xf numFmtId="0" fontId="3" fillId="8" borderId="16" xfId="0" applyFont="1" applyFill="1" applyBorder="1"/>
    <xf numFmtId="8" fontId="3" fillId="8" borderId="0" xfId="0" applyNumberFormat="1" applyFont="1" applyFill="1" applyBorder="1" applyAlignment="1">
      <alignment horizontal="right"/>
    </xf>
    <xf numFmtId="10" fontId="3" fillId="8" borderId="0" xfId="0" applyNumberFormat="1" applyFont="1" applyFill="1" applyBorder="1"/>
    <xf numFmtId="168" fontId="3" fillId="8" borderId="0" xfId="0" applyNumberFormat="1" applyFont="1" applyFill="1" applyBorder="1"/>
    <xf numFmtId="0" fontId="5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indent="1"/>
    </xf>
    <xf numFmtId="167" fontId="3" fillId="0" borderId="0" xfId="0" applyNumberFormat="1" applyFont="1" applyFill="1" applyBorder="1"/>
    <xf numFmtId="0" fontId="3" fillId="0" borderId="0" xfId="0" applyFont="1" applyAlignment="1">
      <alignment horizontal="left" indent="1"/>
    </xf>
    <xf numFmtId="0" fontId="3" fillId="0" borderId="13" xfId="0" applyFont="1" applyBorder="1" applyAlignment="1">
      <alignment horizontal="left" indent="1"/>
    </xf>
    <xf numFmtId="4" fontId="3" fillId="0" borderId="0" xfId="0" applyNumberFormat="1" applyFont="1"/>
    <xf numFmtId="42" fontId="3" fillId="0" borderId="0" xfId="0" applyNumberFormat="1" applyFont="1"/>
    <xf numFmtId="42" fontId="3" fillId="8" borderId="0" xfId="0" applyNumberFormat="1" applyFont="1" applyFill="1"/>
    <xf numFmtId="42" fontId="7" fillId="8" borderId="0" xfId="0" applyNumberFormat="1" applyFont="1" applyFill="1"/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2" fontId="1" fillId="0" borderId="0" xfId="0" applyNumberFormat="1" applyFont="1"/>
    <xf numFmtId="42" fontId="3" fillId="0" borderId="0" xfId="0" applyNumberFormat="1" applyFont="1" applyFill="1" applyBorder="1"/>
    <xf numFmtId="168" fontId="3" fillId="0" borderId="0" xfId="0" applyNumberFormat="1" applyFont="1" applyFill="1" applyBorder="1"/>
    <xf numFmtId="0" fontId="3" fillId="0" borderId="0" xfId="0" applyFont="1" applyFill="1"/>
    <xf numFmtId="42" fontId="3" fillId="0" borderId="16" xfId="0" applyNumberFormat="1" applyFont="1" applyFill="1" applyBorder="1" applyAlignment="1"/>
    <xf numFmtId="39" fontId="6" fillId="0" borderId="19" xfId="0" applyNumberFormat="1" applyFont="1" applyFill="1" applyBorder="1" applyAlignment="1"/>
    <xf numFmtId="3" fontId="2" fillId="0" borderId="0" xfId="0" applyNumberFormat="1" applyFont="1" applyFill="1" applyBorder="1"/>
    <xf numFmtId="42" fontId="3" fillId="8" borderId="16" xfId="0" applyNumberFormat="1" applyFont="1" applyFill="1" applyBorder="1" applyAlignment="1"/>
    <xf numFmtId="42" fontId="3" fillId="0" borderId="16" xfId="0" applyNumberFormat="1" applyFont="1" applyBorder="1"/>
    <xf numFmtId="42" fontId="6" fillId="0" borderId="16" xfId="0" applyNumberFormat="1" applyFont="1" applyBorder="1"/>
    <xf numFmtId="42" fontId="3" fillId="0" borderId="19" xfId="0" applyNumberFormat="1" applyFont="1" applyBorder="1"/>
    <xf numFmtId="42" fontId="6" fillId="0" borderId="19" xfId="0" applyNumberFormat="1" applyFont="1" applyBorder="1"/>
    <xf numFmtId="42" fontId="3" fillId="8" borderId="16" xfId="0" applyNumberFormat="1" applyFont="1" applyFill="1" applyBorder="1"/>
    <xf numFmtId="42" fontId="5" fillId="8" borderId="16" xfId="0" applyNumberFormat="1" applyFont="1" applyFill="1" applyBorder="1"/>
    <xf numFmtId="42" fontId="6" fillId="8" borderId="19" xfId="0" applyNumberFormat="1" applyFont="1" applyFill="1" applyBorder="1"/>
    <xf numFmtId="42" fontId="6" fillId="0" borderId="0" xfId="0" applyNumberFormat="1" applyFont="1" applyBorder="1"/>
    <xf numFmtId="42" fontId="5" fillId="0" borderId="16" xfId="0" applyNumberFormat="1" applyFont="1" applyBorder="1"/>
    <xf numFmtId="0" fontId="6" fillId="0" borderId="13" xfId="0" applyFont="1" applyBorder="1" applyAlignment="1">
      <alignment horizontal="left" indent="2"/>
    </xf>
    <xf numFmtId="0" fontId="3" fillId="0" borderId="0" xfId="0" applyFont="1" applyFill="1" applyBorder="1"/>
    <xf numFmtId="0" fontId="3" fillId="11" borderId="13" xfId="0" applyFont="1" applyFill="1" applyBorder="1"/>
    <xf numFmtId="0" fontId="3" fillId="11" borderId="0" xfId="0" applyFont="1" applyFill="1" applyBorder="1"/>
    <xf numFmtId="0" fontId="3" fillId="11" borderId="16" xfId="0" applyFont="1" applyFill="1" applyBorder="1"/>
    <xf numFmtId="168" fontId="3" fillId="0" borderId="18" xfId="0" applyNumberFormat="1" applyFont="1" applyFill="1" applyBorder="1"/>
    <xf numFmtId="0" fontId="3" fillId="0" borderId="0" xfId="0" applyFont="1" applyFill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68" fontId="3" fillId="0" borderId="0" xfId="0" applyNumberFormat="1" applyFont="1" applyBorder="1"/>
    <xf numFmtId="8" fontId="6" fillId="0" borderId="16" xfId="0" applyNumberFormat="1" applyFont="1" applyBorder="1"/>
    <xf numFmtId="0" fontId="0" fillId="0" borderId="0" xfId="0" applyFill="1"/>
    <xf numFmtId="0" fontId="3" fillId="0" borderId="0" xfId="0" applyFont="1" applyBorder="1" applyAlignment="1">
      <alignment horizontal="right"/>
    </xf>
    <xf numFmtId="167" fontId="6" fillId="8" borderId="19" xfId="0" applyNumberFormat="1" applyFont="1" applyFill="1" applyBorder="1" applyAlignment="1">
      <alignment horizontal="center" vertical="center"/>
    </xf>
    <xf numFmtId="172" fontId="3" fillId="8" borderId="16" xfId="0" applyNumberFormat="1" applyFont="1" applyFill="1" applyBorder="1"/>
    <xf numFmtId="0" fontId="2" fillId="0" borderId="0" xfId="0" applyFont="1" applyAlignment="1">
      <alignment horizontal="center" vertical="center"/>
    </xf>
    <xf numFmtId="10" fontId="3" fillId="0" borderId="0" xfId="0" applyNumberFormat="1" applyFont="1"/>
    <xf numFmtId="3" fontId="3" fillId="0" borderId="0" xfId="0" applyNumberFormat="1" applyFont="1"/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4" fontId="16" fillId="3" borderId="4" xfId="0" applyNumberFormat="1" applyFont="1" applyFill="1" applyBorder="1" applyAlignment="1">
      <alignment horizontal="center" vertical="center"/>
    </xf>
    <xf numFmtId="165" fontId="16" fillId="3" borderId="5" xfId="0" applyNumberFormat="1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 vertical="center"/>
    </xf>
    <xf numFmtId="169" fontId="17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14" fontId="16" fillId="5" borderId="0" xfId="0" applyNumberFormat="1" applyFont="1" applyFill="1" applyBorder="1" applyAlignment="1">
      <alignment horizontal="center" vertical="center"/>
    </xf>
    <xf numFmtId="165" fontId="16" fillId="5" borderId="0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5" fillId="5" borderId="0" xfId="0" applyFont="1" applyFill="1" applyBorder="1"/>
    <xf numFmtId="3" fontId="15" fillId="7" borderId="42" xfId="0" applyNumberFormat="1" applyFont="1" applyFill="1" applyBorder="1" applyAlignment="1">
      <alignment horizontal="center"/>
    </xf>
    <xf numFmtId="165" fontId="15" fillId="7" borderId="48" xfId="0" applyNumberFormat="1" applyFont="1" applyFill="1" applyBorder="1" applyAlignment="1">
      <alignment horizontal="left"/>
    </xf>
    <xf numFmtId="165" fontId="19" fillId="7" borderId="48" xfId="0" applyNumberFormat="1" applyFont="1" applyFill="1" applyBorder="1" applyAlignment="1">
      <alignment horizontal="center"/>
    </xf>
    <xf numFmtId="165" fontId="15" fillId="7" borderId="49" xfId="0" applyNumberFormat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center" vertical="center"/>
    </xf>
    <xf numFmtId="170" fontId="15" fillId="0" borderId="0" xfId="0" applyNumberFormat="1" applyFont="1" applyFill="1" applyBorder="1" applyAlignment="1">
      <alignment horizontal="center"/>
    </xf>
    <xf numFmtId="42" fontId="12" fillId="0" borderId="0" xfId="0" applyNumberFormat="1" applyFont="1" applyFill="1" applyBorder="1"/>
    <xf numFmtId="0" fontId="20" fillId="0" borderId="14" xfId="0" applyFont="1" applyBorder="1" applyAlignment="1">
      <alignment horizontal="right" indent="1"/>
    </xf>
    <xf numFmtId="165" fontId="15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right" indent="1"/>
    </xf>
    <xf numFmtId="165" fontId="15" fillId="0" borderId="0" xfId="0" applyNumberFormat="1" applyFont="1" applyFill="1" applyBorder="1" applyAlignment="1">
      <alignment horizontal="center"/>
    </xf>
    <xf numFmtId="42" fontId="12" fillId="0" borderId="0" xfId="0" applyNumberFormat="1" applyFont="1" applyBorder="1"/>
    <xf numFmtId="165" fontId="14" fillId="0" borderId="0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 horizontal="left" indent="1"/>
    </xf>
    <xf numFmtId="0" fontId="22" fillId="0" borderId="3" xfId="0" applyFont="1" applyBorder="1" applyAlignment="1">
      <alignment horizontal="right" indent="1"/>
    </xf>
    <xf numFmtId="3" fontId="10" fillId="4" borderId="15" xfId="0" applyNumberFormat="1" applyFont="1" applyFill="1" applyBorder="1" applyAlignment="1">
      <alignment horizontal="right" indent="1"/>
    </xf>
    <xf numFmtId="3" fontId="15" fillId="0" borderId="0" xfId="0" applyNumberFormat="1" applyFont="1" applyFill="1" applyBorder="1" applyAlignment="1">
      <alignment horizontal="left" indent="1"/>
    </xf>
    <xf numFmtId="3" fontId="10" fillId="0" borderId="32" xfId="0" applyNumberFormat="1" applyFont="1" applyFill="1" applyBorder="1" applyAlignment="1">
      <alignment horizontal="right" indent="1"/>
    </xf>
    <xf numFmtId="165" fontId="15" fillId="0" borderId="33" xfId="0" applyNumberFormat="1" applyFont="1" applyFill="1" applyBorder="1" applyAlignment="1">
      <alignment horizontal="center"/>
    </xf>
    <xf numFmtId="165" fontId="15" fillId="0" borderId="34" xfId="0" applyNumberFormat="1" applyFont="1" applyFill="1" applyBorder="1" applyAlignment="1">
      <alignment horizontal="center"/>
    </xf>
    <xf numFmtId="0" fontId="12" fillId="5" borderId="0" xfId="0" applyFont="1" applyFill="1" applyBorder="1"/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 indent="1"/>
    </xf>
    <xf numFmtId="37" fontId="12" fillId="0" borderId="0" xfId="0" applyNumberFormat="1" applyFont="1" applyFill="1" applyBorder="1"/>
    <xf numFmtId="0" fontId="22" fillId="0" borderId="9" xfId="0" applyFont="1" applyBorder="1" applyAlignment="1">
      <alignment horizontal="right" indent="1"/>
    </xf>
    <xf numFmtId="167" fontId="15" fillId="0" borderId="0" xfId="0" applyNumberFormat="1" applyFont="1" applyFill="1" applyBorder="1" applyAlignment="1">
      <alignment horizontal="center"/>
    </xf>
    <xf numFmtId="0" fontId="15" fillId="4" borderId="42" xfId="0" applyFont="1" applyFill="1" applyBorder="1" applyAlignment="1">
      <alignment horizontal="center"/>
    </xf>
    <xf numFmtId="165" fontId="15" fillId="4" borderId="48" xfId="0" applyNumberFormat="1" applyFont="1" applyFill="1" applyBorder="1"/>
    <xf numFmtId="165" fontId="15" fillId="7" borderId="48" xfId="0" applyNumberFormat="1" applyFont="1" applyFill="1" applyBorder="1" applyAlignment="1">
      <alignment horizontal="center"/>
    </xf>
    <xf numFmtId="165" fontId="15" fillId="7" borderId="49" xfId="0" applyNumberFormat="1" applyFont="1" applyFill="1" applyBorder="1"/>
    <xf numFmtId="0" fontId="14" fillId="0" borderId="3" xfId="0" applyFont="1" applyFill="1" applyBorder="1" applyAlignment="1">
      <alignment horizontal="right" indent="1"/>
    </xf>
    <xf numFmtId="0" fontId="14" fillId="0" borderId="3" xfId="0" applyFont="1" applyBorder="1" applyAlignment="1">
      <alignment horizontal="right" indent="1"/>
    </xf>
    <xf numFmtId="10" fontId="15" fillId="0" borderId="0" xfId="0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right"/>
    </xf>
    <xf numFmtId="0" fontId="19" fillId="7" borderId="42" xfId="0" applyFont="1" applyFill="1" applyBorder="1" applyAlignment="1">
      <alignment horizontal="center"/>
    </xf>
    <xf numFmtId="165" fontId="19" fillId="7" borderId="48" xfId="0" applyNumberFormat="1" applyFont="1" applyFill="1" applyBorder="1"/>
    <xf numFmtId="3" fontId="10" fillId="0" borderId="0" xfId="0" applyNumberFormat="1" applyFont="1" applyFill="1" applyBorder="1" applyAlignment="1">
      <alignment horizontal="right" indent="1"/>
    </xf>
    <xf numFmtId="0" fontId="14" fillId="0" borderId="9" xfId="0" applyFont="1" applyFill="1" applyBorder="1" applyAlignment="1">
      <alignment horizontal="right" indent="1"/>
    </xf>
    <xf numFmtId="3" fontId="15" fillId="5" borderId="32" xfId="0" applyNumberFormat="1" applyFont="1" applyFill="1" applyBorder="1" applyAlignment="1">
      <alignment horizontal="left"/>
    </xf>
    <xf numFmtId="165" fontId="15" fillId="5" borderId="33" xfId="0" applyNumberFormat="1" applyFont="1" applyFill="1" applyBorder="1" applyAlignment="1">
      <alignment horizontal="left"/>
    </xf>
    <xf numFmtId="165" fontId="15" fillId="5" borderId="33" xfId="0" applyNumberFormat="1" applyFont="1" applyFill="1" applyBorder="1" applyAlignment="1">
      <alignment horizontal="center"/>
    </xf>
    <xf numFmtId="165" fontId="15" fillId="5" borderId="34" xfId="0" applyNumberFormat="1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2" fontId="24" fillId="0" borderId="0" xfId="0" applyNumberFormat="1" applyFont="1" applyFill="1" applyBorder="1"/>
    <xf numFmtId="42" fontId="25" fillId="0" borderId="0" xfId="0" applyNumberFormat="1" applyFont="1" applyFill="1" applyBorder="1"/>
    <xf numFmtId="165" fontId="15" fillId="5" borderId="32" xfId="0" applyNumberFormat="1" applyFont="1" applyFill="1" applyBorder="1" applyAlignment="1">
      <alignment horizontal="left"/>
    </xf>
    <xf numFmtId="165" fontId="15" fillId="0" borderId="33" xfId="0" applyNumberFormat="1" applyFont="1" applyBorder="1" applyAlignment="1">
      <alignment horizontal="center"/>
    </xf>
    <xf numFmtId="165" fontId="15" fillId="0" borderId="33" xfId="0" applyNumberFormat="1" applyFont="1" applyFill="1" applyBorder="1"/>
    <xf numFmtId="0" fontId="12" fillId="0" borderId="33" xfId="0" applyFont="1" applyBorder="1"/>
    <xf numFmtId="0" fontId="12" fillId="0" borderId="34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42" fontId="15" fillId="0" borderId="0" xfId="0" applyNumberFormat="1" applyFont="1" applyFill="1" applyBorder="1" applyAlignment="1">
      <alignment horizontal="center" vertical="center"/>
    </xf>
    <xf numFmtId="42" fontId="15" fillId="0" borderId="0" xfId="0" applyNumberFormat="1" applyFont="1" applyFill="1" applyBorder="1"/>
    <xf numFmtId="165" fontId="15" fillId="0" borderId="0" xfId="0" applyNumberFormat="1" applyFont="1" applyBorder="1"/>
    <xf numFmtId="7" fontId="15" fillId="9" borderId="0" xfId="0" applyNumberFormat="1" applyFont="1" applyFill="1" applyBorder="1" applyAlignment="1">
      <alignment horizontal="center" vertical="center"/>
    </xf>
    <xf numFmtId="0" fontId="15" fillId="9" borderId="0" xfId="0" applyFont="1" applyFill="1" applyBorder="1"/>
    <xf numFmtId="42" fontId="11" fillId="0" borderId="0" xfId="0" applyNumberFormat="1" applyFont="1" applyFill="1" applyBorder="1"/>
    <xf numFmtId="0" fontId="26" fillId="0" borderId="0" xfId="0" applyFont="1" applyBorder="1" applyAlignment="1">
      <alignment horizontal="right" indent="1"/>
    </xf>
    <xf numFmtId="165" fontId="26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/>
    <xf numFmtId="165" fontId="26" fillId="0" borderId="0" xfId="0" applyNumberFormat="1" applyFont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right" indent="1"/>
    </xf>
    <xf numFmtId="0" fontId="23" fillId="0" borderId="0" xfId="0" applyFont="1" applyFill="1" applyBorder="1" applyAlignment="1">
      <alignment horizontal="right" indent="1"/>
    </xf>
    <xf numFmtId="42" fontId="28" fillId="0" borderId="0" xfId="0" applyNumberFormat="1" applyFont="1" applyFill="1" applyBorder="1"/>
    <xf numFmtId="42" fontId="29" fillId="0" borderId="0" xfId="0" applyNumberFormat="1" applyFont="1" applyFill="1" applyBorder="1"/>
    <xf numFmtId="0" fontId="12" fillId="0" borderId="0" xfId="0" applyFont="1" applyBorder="1" applyAlignment="1">
      <alignment horizontal="left" indent="1"/>
    </xf>
    <xf numFmtId="165" fontId="12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9" fontId="15" fillId="13" borderId="0" xfId="3" applyFont="1" applyFill="1" applyBorder="1" applyAlignment="1">
      <alignment horizontal="center"/>
    </xf>
    <xf numFmtId="3" fontId="30" fillId="10" borderId="15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3" fontId="31" fillId="13" borderId="0" xfId="0" applyNumberFormat="1" applyFont="1" applyFill="1" applyBorder="1"/>
    <xf numFmtId="173" fontId="21" fillId="13" borderId="7" xfId="4" applyNumberFormat="1" applyFont="1" applyFill="1" applyBorder="1" applyAlignment="1">
      <alignment horizontal="center"/>
    </xf>
    <xf numFmtId="173" fontId="19" fillId="14" borderId="7" xfId="4" applyNumberFormat="1" applyFont="1" applyFill="1" applyBorder="1" applyAlignment="1">
      <alignment horizontal="center"/>
    </xf>
    <xf numFmtId="173" fontId="15" fillId="6" borderId="7" xfId="4" applyNumberFormat="1" applyFont="1" applyFill="1" applyBorder="1" applyAlignment="1">
      <alignment horizontal="center"/>
    </xf>
    <xf numFmtId="173" fontId="15" fillId="2" borderId="8" xfId="4" applyNumberFormat="1" applyFont="1" applyFill="1" applyBorder="1" applyAlignment="1">
      <alignment horizontal="center"/>
    </xf>
    <xf numFmtId="173" fontId="21" fillId="13" borderId="2" xfId="4" applyNumberFormat="1" applyFont="1" applyFill="1" applyBorder="1" applyAlignment="1">
      <alignment horizontal="center"/>
    </xf>
    <xf numFmtId="173" fontId="19" fillId="14" borderId="2" xfId="4" applyNumberFormat="1" applyFont="1" applyFill="1" applyBorder="1" applyAlignment="1">
      <alignment horizontal="center"/>
    </xf>
    <xf numFmtId="173" fontId="15" fillId="6" borderId="2" xfId="4" applyNumberFormat="1" applyFont="1" applyFill="1" applyBorder="1" applyAlignment="1">
      <alignment horizontal="center"/>
    </xf>
    <xf numFmtId="173" fontId="15" fillId="2" borderId="1" xfId="4" applyNumberFormat="1" applyFont="1" applyFill="1" applyBorder="1" applyAlignment="1">
      <alignment horizontal="center"/>
    </xf>
    <xf numFmtId="173" fontId="21" fillId="13" borderId="0" xfId="4" applyNumberFormat="1" applyFont="1" applyFill="1" applyBorder="1" applyAlignment="1">
      <alignment horizontal="center"/>
    </xf>
    <xf numFmtId="173" fontId="19" fillId="6" borderId="2" xfId="4" applyNumberFormat="1" applyFont="1" applyFill="1" applyBorder="1" applyAlignment="1">
      <alignment horizontal="center"/>
    </xf>
    <xf numFmtId="173" fontId="15" fillId="4" borderId="11" xfId="4" applyNumberFormat="1" applyFont="1" applyFill="1" applyBorder="1" applyAlignment="1">
      <alignment horizontal="center"/>
    </xf>
    <xf numFmtId="173" fontId="15" fillId="4" borderId="12" xfId="4" applyNumberFormat="1" applyFont="1" applyFill="1" applyBorder="1" applyAlignment="1">
      <alignment horizontal="center"/>
    </xf>
    <xf numFmtId="173" fontId="15" fillId="14" borderId="2" xfId="4" applyNumberFormat="1" applyFont="1" applyFill="1" applyBorder="1" applyAlignment="1">
      <alignment horizontal="center"/>
    </xf>
    <xf numFmtId="173" fontId="15" fillId="0" borderId="2" xfId="4" applyNumberFormat="1" applyFont="1" applyFill="1" applyBorder="1" applyAlignment="1">
      <alignment horizontal="center"/>
    </xf>
    <xf numFmtId="173" fontId="19" fillId="0" borderId="7" xfId="4" applyNumberFormat="1" applyFont="1" applyFill="1" applyBorder="1" applyAlignment="1">
      <alignment horizontal="center"/>
    </xf>
    <xf numFmtId="173" fontId="15" fillId="0" borderId="0" xfId="4" applyNumberFormat="1" applyFont="1" applyFill="1" applyBorder="1" applyAlignment="1">
      <alignment horizontal="center"/>
    </xf>
    <xf numFmtId="173" fontId="15" fillId="0" borderId="10" xfId="4" applyNumberFormat="1" applyFont="1" applyFill="1" applyBorder="1" applyAlignment="1">
      <alignment horizontal="center"/>
    </xf>
    <xf numFmtId="173" fontId="15" fillId="14" borderId="10" xfId="4" applyNumberFormat="1" applyFont="1" applyFill="1" applyBorder="1" applyAlignment="1">
      <alignment horizontal="center"/>
    </xf>
    <xf numFmtId="173" fontId="15" fillId="6" borderId="10" xfId="4" applyNumberFormat="1" applyFont="1" applyFill="1" applyBorder="1" applyAlignment="1">
      <alignment horizontal="center"/>
    </xf>
    <xf numFmtId="173" fontId="21" fillId="0" borderId="0" xfId="4" applyNumberFormat="1" applyFont="1" applyFill="1" applyBorder="1" applyAlignment="1">
      <alignment horizontal="center"/>
    </xf>
    <xf numFmtId="173" fontId="15" fillId="13" borderId="2" xfId="4" applyNumberFormat="1" applyFont="1" applyFill="1" applyBorder="1" applyAlignment="1">
      <alignment horizontal="center"/>
    </xf>
    <xf numFmtId="173" fontId="15" fillId="0" borderId="1" xfId="4" applyNumberFormat="1" applyFont="1" applyFill="1" applyBorder="1" applyAlignment="1">
      <alignment horizontal="center"/>
    </xf>
    <xf numFmtId="173" fontId="23" fillId="4" borderId="11" xfId="4" applyNumberFormat="1" applyFont="1" applyFill="1" applyBorder="1" applyAlignment="1">
      <alignment horizontal="center"/>
    </xf>
    <xf numFmtId="169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15" fillId="0" borderId="20" xfId="1" applyFont="1" applyBorder="1" applyAlignment="1">
      <alignment horizontal="left" indent="1"/>
    </xf>
    <xf numFmtId="0" fontId="15" fillId="0" borderId="21" xfId="1" applyFont="1" applyBorder="1" applyAlignment="1"/>
    <xf numFmtId="0" fontId="15" fillId="0" borderId="22" xfId="1" applyFont="1" applyBorder="1" applyAlignment="1"/>
    <xf numFmtId="0" fontId="14" fillId="0" borderId="0" xfId="0" applyFont="1"/>
    <xf numFmtId="0" fontId="30" fillId="12" borderId="23" xfId="1" applyFont="1" applyFill="1" applyBorder="1" applyAlignment="1">
      <alignment horizontal="center" vertical="center"/>
    </xf>
    <xf numFmtId="0" fontId="30" fillId="12" borderId="0" xfId="1" applyFont="1" applyFill="1" applyBorder="1" applyAlignment="1">
      <alignment horizontal="center" vertical="center"/>
    </xf>
    <xf numFmtId="0" fontId="30" fillId="12" borderId="24" xfId="1" applyFont="1" applyFill="1" applyBorder="1" applyAlignment="1">
      <alignment horizontal="center" vertical="center"/>
    </xf>
    <xf numFmtId="0" fontId="30" fillId="6" borderId="23" xfId="1" applyFont="1" applyFill="1" applyBorder="1" applyAlignment="1">
      <alignment horizontal="center" vertical="center"/>
    </xf>
    <xf numFmtId="0" fontId="30" fillId="6" borderId="0" xfId="1" applyFont="1" applyFill="1" applyBorder="1" applyAlignment="1">
      <alignment horizontal="center" vertical="center"/>
    </xf>
    <xf numFmtId="0" fontId="30" fillId="6" borderId="24" xfId="1" applyFont="1" applyFill="1" applyBorder="1" applyAlignment="1">
      <alignment horizontal="center" vertical="center"/>
    </xf>
    <xf numFmtId="0" fontId="12" fillId="0" borderId="23" xfId="1" applyFont="1" applyBorder="1" applyAlignment="1">
      <alignment horizontal="left" indent="1"/>
    </xf>
    <xf numFmtId="0" fontId="12" fillId="13" borderId="41" xfId="1" applyFont="1" applyFill="1" applyBorder="1" applyAlignment="1">
      <alignment horizontal="left" indent="1"/>
    </xf>
    <xf numFmtId="42" fontId="21" fillId="13" borderId="36" xfId="1" applyNumberFormat="1" applyFont="1" applyFill="1" applyBorder="1"/>
    <xf numFmtId="42" fontId="31" fillId="13" borderId="36" xfId="1" applyNumberFormat="1" applyFont="1" applyFill="1" applyBorder="1"/>
    <xf numFmtId="42" fontId="31" fillId="13" borderId="37" xfId="1" applyNumberFormat="1" applyFont="1" applyFill="1" applyBorder="1"/>
    <xf numFmtId="42" fontId="12" fillId="0" borderId="24" xfId="1" applyNumberFormat="1" applyFont="1" applyBorder="1"/>
    <xf numFmtId="10" fontId="14" fillId="0" borderId="0" xfId="0" applyNumberFormat="1" applyFont="1"/>
    <xf numFmtId="0" fontId="12" fillId="13" borderId="30" xfId="1" applyFont="1" applyFill="1" applyBorder="1" applyAlignment="1">
      <alignment horizontal="left" indent="1"/>
    </xf>
    <xf numFmtId="42" fontId="21" fillId="13" borderId="28" xfId="1" applyNumberFormat="1" applyFont="1" applyFill="1" applyBorder="1"/>
    <xf numFmtId="42" fontId="31" fillId="13" borderId="28" xfId="1" applyNumberFormat="1" applyFont="1" applyFill="1" applyBorder="1"/>
    <xf numFmtId="42" fontId="31" fillId="13" borderId="31" xfId="1" applyNumberFormat="1" applyFont="1" applyFill="1" applyBorder="1"/>
    <xf numFmtId="0" fontId="12" fillId="13" borderId="43" xfId="1" applyFont="1" applyFill="1" applyBorder="1" applyAlignment="1">
      <alignment horizontal="left" indent="1"/>
    </xf>
    <xf numFmtId="42" fontId="21" fillId="13" borderId="45" xfId="1" applyNumberFormat="1" applyFont="1" applyFill="1" applyBorder="1"/>
    <xf numFmtId="42" fontId="31" fillId="13" borderId="45" xfId="1" applyNumberFormat="1" applyFont="1" applyFill="1" applyBorder="1"/>
    <xf numFmtId="42" fontId="31" fillId="13" borderId="46" xfId="1" applyNumberFormat="1" applyFont="1" applyFill="1" applyBorder="1"/>
    <xf numFmtId="0" fontId="12" fillId="0" borderId="25" xfId="1" applyFont="1" applyBorder="1"/>
    <xf numFmtId="0" fontId="12" fillId="0" borderId="26" xfId="1" applyFont="1" applyBorder="1" applyAlignment="1">
      <alignment horizontal="left" indent="1"/>
    </xf>
    <xf numFmtId="42" fontId="15" fillId="0" borderId="26" xfId="1" applyNumberFormat="1" applyFont="1" applyBorder="1"/>
    <xf numFmtId="42" fontId="15" fillId="0" borderId="27" xfId="1" applyNumberFormat="1" applyFont="1" applyBorder="1"/>
    <xf numFmtId="42" fontId="14" fillId="0" borderId="0" xfId="0" applyNumberFormat="1" applyFont="1"/>
    <xf numFmtId="0" fontId="14" fillId="0" borderId="0" xfId="0" applyFont="1" applyAlignment="1">
      <alignment horizontal="right"/>
    </xf>
    <xf numFmtId="42" fontId="15" fillId="0" borderId="0" xfId="1" applyNumberFormat="1" applyFont="1" applyBorder="1"/>
    <xf numFmtId="0" fontId="32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0" fontId="30" fillId="10" borderId="13" xfId="0" applyFont="1" applyFill="1" applyBorder="1" applyAlignment="1">
      <alignment horizontal="center" vertical="center"/>
    </xf>
    <xf numFmtId="42" fontId="30" fillId="10" borderId="0" xfId="0" applyNumberFormat="1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 wrapText="1"/>
    </xf>
    <xf numFmtId="0" fontId="30" fillId="10" borderId="16" xfId="0" applyFont="1" applyFill="1" applyBorder="1" applyAlignment="1">
      <alignment horizontal="center" vertical="center"/>
    </xf>
    <xf numFmtId="0" fontId="33" fillId="0" borderId="38" xfId="0" applyFont="1" applyBorder="1" applyAlignment="1">
      <alignment horizontal="left" indent="1"/>
    </xf>
    <xf numFmtId="42" fontId="12" fillId="13" borderId="36" xfId="0" applyNumberFormat="1" applyFont="1" applyFill="1" applyBorder="1"/>
    <xf numFmtId="0" fontId="14" fillId="13" borderId="36" xfId="0" applyFont="1" applyFill="1" applyBorder="1"/>
    <xf numFmtId="0" fontId="14" fillId="0" borderId="39" xfId="0" applyFont="1" applyBorder="1"/>
    <xf numFmtId="42" fontId="12" fillId="13" borderId="28" xfId="0" applyNumberFormat="1" applyFont="1" applyFill="1" applyBorder="1"/>
    <xf numFmtId="0" fontId="14" fillId="13" borderId="28" xfId="0" applyFont="1" applyFill="1" applyBorder="1"/>
    <xf numFmtId="0" fontId="14" fillId="0" borderId="35" xfId="0" applyFont="1" applyBorder="1"/>
    <xf numFmtId="0" fontId="33" fillId="0" borderId="29" xfId="0" applyFont="1" applyBorder="1" applyAlignment="1">
      <alignment horizontal="left" indent="1"/>
    </xf>
    <xf numFmtId="0" fontId="12" fillId="13" borderId="28" xfId="0" applyFont="1" applyFill="1" applyBorder="1"/>
    <xf numFmtId="0" fontId="33" fillId="0" borderId="44" xfId="0" applyFont="1" applyBorder="1" applyAlignment="1">
      <alignment horizontal="left" indent="1"/>
    </xf>
    <xf numFmtId="42" fontId="12" fillId="13" borderId="40" xfId="0" applyNumberFormat="1" applyFont="1" applyFill="1" applyBorder="1"/>
    <xf numFmtId="0" fontId="14" fillId="0" borderId="47" xfId="0" applyFont="1" applyBorder="1"/>
    <xf numFmtId="0" fontId="34" fillId="0" borderId="17" xfId="0" applyFont="1" applyBorder="1" applyAlignment="1">
      <alignment horizontal="center"/>
    </xf>
    <xf numFmtId="42" fontId="12" fillId="0" borderId="18" xfId="0" applyNumberFormat="1" applyFont="1" applyBorder="1"/>
    <xf numFmtId="0" fontId="14" fillId="0" borderId="19" xfId="0" applyFont="1" applyBorder="1"/>
    <xf numFmtId="0" fontId="34" fillId="0" borderId="0" xfId="0" applyFont="1" applyAlignment="1">
      <alignment horizontal="center"/>
    </xf>
    <xf numFmtId="42" fontId="33" fillId="0" borderId="0" xfId="0" applyNumberFormat="1" applyFont="1"/>
    <xf numFmtId="0" fontId="33" fillId="0" borderId="0" xfId="0" applyFont="1"/>
    <xf numFmtId="42" fontId="12" fillId="0" borderId="0" xfId="0" applyNumberFormat="1" applyFont="1"/>
    <xf numFmtId="0" fontId="30" fillId="0" borderId="13" xfId="0" applyFont="1" applyFill="1" applyBorder="1" applyAlignment="1">
      <alignment horizontal="center" vertical="center"/>
    </xf>
    <xf numFmtId="4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left" indent="1"/>
    </xf>
  </cellXfs>
  <cellStyles count="5">
    <cellStyle name="Currency" xfId="4" builtinId="4"/>
    <cellStyle name="Currency 2" xfId="2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colors>
    <mruColors>
      <color rgb="FFFFFFCC"/>
      <color rgb="FF0000CC"/>
      <color rgb="FFFFFF99"/>
      <color rgb="FF009900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tiff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821531</xdr:colOff>
      <xdr:row>53</xdr:row>
      <xdr:rowOff>119062</xdr:rowOff>
    </xdr:from>
    <xdr:to>
      <xdr:col>24</xdr:col>
      <xdr:colOff>833438</xdr:colOff>
      <xdr:row>57</xdr:row>
      <xdr:rowOff>119062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>
          <a:off x="24300656" y="11668125"/>
          <a:ext cx="11907" cy="762000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arrow"/>
          <a:tailEnd type="arrow"/>
        </a:ln>
        <a:effectLst/>
      </xdr:spPr>
    </xdr:cxnSp>
    <xdr:clientData/>
  </xdr:twoCellAnchor>
  <xdr:twoCellAnchor>
    <xdr:from>
      <xdr:col>1</xdr:col>
      <xdr:colOff>3314700</xdr:colOff>
      <xdr:row>0</xdr:row>
      <xdr:rowOff>238126</xdr:rowOff>
    </xdr:from>
    <xdr:to>
      <xdr:col>5</xdr:col>
      <xdr:colOff>828674</xdr:colOff>
      <xdr:row>0</xdr:row>
      <xdr:rowOff>885826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314700" y="238126"/>
          <a:ext cx="3952874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000" b="0" i="1" baseline="0"/>
            <a:t>[Project Name]</a:t>
          </a:r>
          <a:endParaRPr lang="en-US" sz="2000" b="1" i="0" baseline="0"/>
        </a:p>
        <a:p>
          <a:pPr algn="ctr"/>
          <a:r>
            <a:rPr lang="en-US" sz="1400" baseline="0"/>
            <a:t>[Project Address]</a:t>
          </a:r>
        </a:p>
      </xdr:txBody>
    </xdr:sp>
    <xdr:clientData/>
  </xdr:twoCellAnchor>
  <xdr:oneCellAnchor>
    <xdr:from>
      <xdr:col>1</xdr:col>
      <xdr:colOff>711200</xdr:colOff>
      <xdr:row>0</xdr:row>
      <xdr:rowOff>336550</xdr:rowOff>
    </xdr:from>
    <xdr:ext cx="1272464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1200" y="336550"/>
          <a:ext cx="12724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[Insert</a:t>
          </a:r>
          <a:r>
            <a:rPr lang="en-US" sz="1100" baseline="0"/>
            <a:t> Client Logo]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355600</xdr:colOff>
      <xdr:row>0</xdr:row>
      <xdr:rowOff>349250</xdr:rowOff>
    </xdr:from>
    <xdr:ext cx="1272464" cy="436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5600" y="349250"/>
          <a:ext cx="127246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[Insert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Client Logo]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171450</xdr:rowOff>
    </xdr:from>
    <xdr:to>
      <xdr:col>4</xdr:col>
      <xdr:colOff>990600</xdr:colOff>
      <xdr:row>0</xdr:row>
      <xdr:rowOff>866775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038475" y="171450"/>
          <a:ext cx="30670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n>
                <a:noFill/>
              </a:ln>
            </a:rPr>
            <a:t>Off-Site Costs</a:t>
          </a:r>
        </a:p>
      </xdr:txBody>
    </xdr:sp>
    <xdr:clientData/>
  </xdr:twoCellAnchor>
  <xdr:twoCellAnchor>
    <xdr:from>
      <xdr:col>0</xdr:col>
      <xdr:colOff>323850</xdr:colOff>
      <xdr:row>0</xdr:row>
      <xdr:rowOff>279401</xdr:rowOff>
    </xdr:from>
    <xdr:to>
      <xdr:col>0</xdr:col>
      <xdr:colOff>1828800</xdr:colOff>
      <xdr:row>0</xdr:row>
      <xdr:rowOff>609601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0800000" flipV="1">
          <a:off x="323850" y="279401"/>
          <a:ext cx="150495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[Insert Client Logo]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2276475</xdr:colOff>
      <xdr:row>0</xdr:row>
      <xdr:rowOff>142875</xdr:rowOff>
    </xdr:from>
    <xdr:to>
      <xdr:col>4</xdr:col>
      <xdr:colOff>0</xdr:colOff>
      <xdr:row>0</xdr:row>
      <xdr:rowOff>838200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76475" y="142875"/>
          <a:ext cx="284797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n>
                <a:noFill/>
              </a:ln>
            </a:rPr>
            <a:t>Financing Details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M75"/>
  <sheetViews>
    <sheetView topLeftCell="A7" zoomScaleNormal="100" zoomScaleSheetLayoutView="30" workbookViewId="0">
      <selection activeCell="B50" sqref="B50"/>
    </sheetView>
  </sheetViews>
  <sheetFormatPr defaultColWidth="9.109375" defaultRowHeight="14.4" x14ac:dyDescent="0.3"/>
  <cols>
    <col min="1" max="1" width="1.44140625" style="69" customWidth="1"/>
    <col min="2" max="2" width="51.33203125" style="69" customWidth="1"/>
    <col min="3" max="3" width="14" style="150" customWidth="1"/>
    <col min="4" max="4" width="15.44140625" style="150" customWidth="1"/>
    <col min="5" max="5" width="15.88671875" style="69" customWidth="1"/>
    <col min="6" max="6" width="13.109375" style="69" customWidth="1"/>
    <col min="7" max="7" width="18.33203125" style="70" customWidth="1"/>
    <col min="8" max="8" width="10.6640625" style="70" customWidth="1"/>
    <col min="9" max="9" width="13.6640625" style="70" customWidth="1"/>
    <col min="10" max="10" width="13" style="70" customWidth="1"/>
    <col min="11" max="55" width="10.6640625" style="70" customWidth="1"/>
    <col min="56" max="16384" width="9.109375" style="69"/>
  </cols>
  <sheetData>
    <row r="1" spans="2:169" ht="75.75" customHeight="1" x14ac:dyDescent="0.3">
      <c r="C1" s="69"/>
      <c r="D1" s="69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71"/>
    </row>
    <row r="2" spans="2:169" ht="12" customHeight="1" x14ac:dyDescent="0.3">
      <c r="C2" s="167" t="s">
        <v>70</v>
      </c>
      <c r="D2" s="168">
        <v>0</v>
      </c>
      <c r="E2" s="86" t="s">
        <v>21</v>
      </c>
      <c r="L2" s="72"/>
      <c r="M2" s="73"/>
      <c r="N2" s="72"/>
      <c r="O2" s="72"/>
      <c r="Q2" s="72"/>
      <c r="R2" s="72"/>
      <c r="S2" s="74"/>
      <c r="U2" s="73"/>
      <c r="V2" s="73"/>
      <c r="W2" s="73"/>
      <c r="X2" s="73"/>
      <c r="Y2" s="73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spans="2:169" ht="5.25" customHeight="1" x14ac:dyDescent="0.3">
      <c r="B3" s="75"/>
      <c r="C3" s="75"/>
      <c r="D3" s="75"/>
      <c r="E3" s="75"/>
      <c r="F3" s="75"/>
      <c r="G3" s="76"/>
      <c r="H3" s="76"/>
      <c r="Q3" s="73"/>
    </row>
    <row r="4" spans="2:169" s="86" customFormat="1" ht="16.2" x14ac:dyDescent="0.35">
      <c r="B4" s="77" t="s">
        <v>4</v>
      </c>
      <c r="C4" s="78" t="s">
        <v>46</v>
      </c>
      <c r="D4" s="78" t="s">
        <v>8</v>
      </c>
      <c r="E4" s="79" t="s">
        <v>3</v>
      </c>
      <c r="F4" s="80" t="s">
        <v>1</v>
      </c>
      <c r="G4" s="81"/>
      <c r="H4" s="81"/>
      <c r="I4" s="82"/>
      <c r="J4" s="83"/>
      <c r="K4" s="84"/>
      <c r="L4" s="84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5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</row>
    <row r="5" spans="2:169" s="91" customFormat="1" ht="3.75" customHeight="1" x14ac:dyDescent="0.35">
      <c r="B5" s="87"/>
      <c r="C5" s="88"/>
      <c r="D5" s="88"/>
      <c r="E5" s="89"/>
      <c r="F5" s="90"/>
      <c r="G5" s="81"/>
      <c r="H5" s="81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</row>
    <row r="6" spans="2:169" x14ac:dyDescent="0.3">
      <c r="B6" s="92" t="s">
        <v>120</v>
      </c>
      <c r="C6" s="93"/>
      <c r="D6" s="94"/>
      <c r="E6" s="94"/>
      <c r="F6" s="95" t="s">
        <v>0</v>
      </c>
      <c r="G6" s="96"/>
      <c r="H6" s="96"/>
      <c r="I6" s="97"/>
      <c r="J6" s="98"/>
      <c r="K6" s="98"/>
      <c r="L6" s="98"/>
      <c r="M6" s="98"/>
      <c r="N6" s="99"/>
      <c r="O6" s="99"/>
      <c r="P6" s="99"/>
      <c r="Q6" s="99"/>
      <c r="R6" s="99"/>
      <c r="S6" s="99"/>
      <c r="T6" s="99"/>
      <c r="U6" s="99"/>
      <c r="AJ6" s="99"/>
    </row>
    <row r="7" spans="2:169" x14ac:dyDescent="0.3">
      <c r="B7" s="100" t="s">
        <v>131</v>
      </c>
      <c r="C7" s="169">
        <v>0</v>
      </c>
      <c r="D7" s="170" t="s">
        <v>0</v>
      </c>
      <c r="E7" s="171" t="s">
        <v>0</v>
      </c>
      <c r="F7" s="172">
        <f>SUM(D7,E7)</f>
        <v>0</v>
      </c>
      <c r="G7" s="101"/>
      <c r="H7" s="101"/>
      <c r="I7" s="102"/>
      <c r="J7" s="98"/>
      <c r="K7" s="98"/>
      <c r="L7" s="98"/>
      <c r="M7" s="98"/>
      <c r="V7" s="99"/>
      <c r="W7" s="99"/>
      <c r="X7" s="99"/>
      <c r="Y7" s="99"/>
      <c r="AJ7" s="99"/>
    </row>
    <row r="8" spans="2:169" x14ac:dyDescent="0.3">
      <c r="B8" s="100" t="s">
        <v>129</v>
      </c>
      <c r="C8" s="173"/>
      <c r="D8" s="174"/>
      <c r="E8" s="175"/>
      <c r="F8" s="176">
        <f t="shared" ref="F8:F10" si="0">SUM(D8,E8)</f>
        <v>0</v>
      </c>
      <c r="G8" s="104"/>
      <c r="H8" s="104"/>
      <c r="I8" s="102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105"/>
      <c r="BE8" s="105"/>
      <c r="BF8" s="105"/>
      <c r="BG8" s="105"/>
      <c r="BH8" s="105"/>
    </row>
    <row r="9" spans="2:169" x14ac:dyDescent="0.3">
      <c r="B9" s="103" t="s">
        <v>132</v>
      </c>
      <c r="C9" s="177"/>
      <c r="D9" s="174" t="s">
        <v>0</v>
      </c>
      <c r="E9" s="175" t="s">
        <v>0</v>
      </c>
      <c r="F9" s="176">
        <f t="shared" si="0"/>
        <v>0</v>
      </c>
      <c r="G9" s="106"/>
      <c r="H9" s="106"/>
      <c r="I9" s="106"/>
      <c r="J9" s="107"/>
      <c r="K9" s="98"/>
      <c r="L9" s="98"/>
      <c r="M9" s="98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105"/>
      <c r="BE9" s="105"/>
      <c r="BF9" s="105"/>
      <c r="BG9" s="105"/>
      <c r="BH9" s="105"/>
    </row>
    <row r="10" spans="2:169" x14ac:dyDescent="0.3">
      <c r="B10" s="103" t="s">
        <v>103</v>
      </c>
      <c r="C10" s="173"/>
      <c r="D10" s="174"/>
      <c r="E10" s="178" t="s">
        <v>0</v>
      </c>
      <c r="F10" s="176">
        <f t="shared" si="0"/>
        <v>0</v>
      </c>
      <c r="G10" s="104"/>
      <c r="H10" s="104"/>
      <c r="I10" s="108"/>
      <c r="J10" s="98"/>
      <c r="K10" s="98"/>
      <c r="L10" s="98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105"/>
      <c r="BE10" s="105"/>
      <c r="BF10" s="105"/>
      <c r="BG10" s="105"/>
      <c r="BH10" s="105"/>
    </row>
    <row r="11" spans="2:169" ht="15" customHeight="1" x14ac:dyDescent="0.3">
      <c r="B11" s="110" t="s">
        <v>7</v>
      </c>
      <c r="C11" s="179">
        <f>SUM(C7:C10)</f>
        <v>0</v>
      </c>
      <c r="D11" s="179">
        <f>SUM(D7:D10)</f>
        <v>0</v>
      </c>
      <c r="E11" s="179">
        <f>SUM(E7:E10)</f>
        <v>0</v>
      </c>
      <c r="F11" s="180">
        <f>SUM(F7:F10)</f>
        <v>0</v>
      </c>
      <c r="G11" s="104"/>
      <c r="H11" s="104"/>
      <c r="I11" s="111"/>
      <c r="J11" s="98"/>
      <c r="K11" s="98"/>
      <c r="L11" s="98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105"/>
      <c r="BE11" s="105"/>
      <c r="BF11" s="105"/>
      <c r="BG11" s="105"/>
      <c r="BH11" s="105"/>
    </row>
    <row r="12" spans="2:169" s="70" customFormat="1" ht="6.9" customHeight="1" x14ac:dyDescent="0.3">
      <c r="B12" s="112"/>
      <c r="C12" s="113"/>
      <c r="D12" s="113"/>
      <c r="E12" s="113"/>
      <c r="F12" s="114"/>
      <c r="G12" s="104"/>
      <c r="H12" s="104"/>
      <c r="I12" s="111"/>
      <c r="J12" s="98"/>
      <c r="K12" s="98"/>
      <c r="L12" s="98"/>
      <c r="M12" s="98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</row>
    <row r="13" spans="2:169" ht="14.1" customHeight="1" x14ac:dyDescent="0.3">
      <c r="B13" s="130" t="s">
        <v>121</v>
      </c>
      <c r="C13" s="131"/>
      <c r="D13" s="94"/>
      <c r="E13" s="123"/>
      <c r="F13" s="124" t="s">
        <v>0</v>
      </c>
      <c r="G13" s="104"/>
      <c r="H13" s="104"/>
      <c r="I13" s="132"/>
      <c r="J13" s="98"/>
      <c r="K13" s="98"/>
      <c r="L13" s="98"/>
      <c r="M13" s="98"/>
      <c r="N13" s="98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105"/>
      <c r="BE13" s="105"/>
      <c r="BF13" s="105"/>
      <c r="BG13" s="105"/>
      <c r="BH13" s="105"/>
    </row>
    <row r="14" spans="2:169" s="115" customFormat="1" ht="15" customHeight="1" x14ac:dyDescent="0.3">
      <c r="B14" s="109" t="s">
        <v>109</v>
      </c>
      <c r="C14" s="173"/>
      <c r="D14" s="181"/>
      <c r="E14" s="175"/>
      <c r="F14" s="176">
        <f>SUM(D14,E14)</f>
        <v>0</v>
      </c>
      <c r="G14" s="96"/>
      <c r="H14" s="96"/>
      <c r="I14" s="117"/>
      <c r="J14" s="98"/>
      <c r="K14" s="98"/>
      <c r="L14" s="98"/>
      <c r="M14" s="98"/>
      <c r="N14" s="98"/>
      <c r="O14" s="98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105"/>
      <c r="BE14" s="105"/>
      <c r="BF14" s="105"/>
      <c r="BG14" s="105"/>
      <c r="BH14" s="105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</row>
    <row r="15" spans="2:169" x14ac:dyDescent="0.3">
      <c r="B15" s="109" t="s">
        <v>123</v>
      </c>
      <c r="C15" s="173"/>
      <c r="D15" s="181"/>
      <c r="E15" s="175"/>
      <c r="F15" s="176">
        <f>SUM(D15,E15)</f>
        <v>0</v>
      </c>
      <c r="G15" s="127"/>
      <c r="H15" s="96"/>
      <c r="I15" s="117"/>
      <c r="J15" s="98"/>
      <c r="K15" s="98"/>
      <c r="L15" s="98"/>
      <c r="M15" s="98"/>
      <c r="N15" s="98"/>
      <c r="O15" s="98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105"/>
      <c r="BE15" s="105"/>
      <c r="BF15" s="105"/>
      <c r="BG15" s="105"/>
      <c r="BH15" s="105"/>
    </row>
    <row r="16" spans="2:169" x14ac:dyDescent="0.3">
      <c r="B16" s="125" t="s">
        <v>130</v>
      </c>
      <c r="C16" s="173"/>
      <c r="D16" s="181" t="s">
        <v>0</v>
      </c>
      <c r="E16" s="175" t="s">
        <v>0</v>
      </c>
      <c r="F16" s="176">
        <f>SUM(D16,E16)</f>
        <v>0</v>
      </c>
      <c r="G16" s="104"/>
      <c r="H16" s="104"/>
      <c r="I16" s="117"/>
      <c r="J16" s="98"/>
      <c r="K16" s="98"/>
      <c r="L16" s="98"/>
      <c r="M16" s="98"/>
      <c r="N16" s="98"/>
      <c r="O16" s="98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105"/>
      <c r="BE16" s="105"/>
      <c r="BF16" s="105"/>
      <c r="BG16" s="105"/>
      <c r="BH16" s="105"/>
    </row>
    <row r="17" spans="2:169" x14ac:dyDescent="0.3">
      <c r="B17" s="125" t="s">
        <v>133</v>
      </c>
      <c r="C17" s="173"/>
      <c r="D17" s="181"/>
      <c r="E17" s="175"/>
      <c r="F17" s="176">
        <f>SUM(D17,E17)</f>
        <v>0</v>
      </c>
      <c r="G17" s="104"/>
      <c r="H17" s="104"/>
      <c r="I17" s="117"/>
      <c r="J17" s="98"/>
      <c r="K17" s="98"/>
      <c r="L17" s="98"/>
      <c r="M17" s="98"/>
      <c r="N17" s="98"/>
      <c r="O17" s="98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105"/>
      <c r="BE17" s="105"/>
      <c r="BF17" s="105"/>
      <c r="BG17" s="105"/>
      <c r="BH17" s="105"/>
    </row>
    <row r="18" spans="2:169" x14ac:dyDescent="0.3">
      <c r="B18" s="125" t="s">
        <v>89</v>
      </c>
      <c r="C18" s="182" t="e">
        <f>#REF!/1000</f>
        <v>#REF!</v>
      </c>
      <c r="D18" s="181"/>
      <c r="E18" s="175" t="s">
        <v>0</v>
      </c>
      <c r="F18" s="176">
        <f>SUM(D18,E18)</f>
        <v>0</v>
      </c>
      <c r="G18" s="104"/>
      <c r="H18" s="104"/>
      <c r="I18" s="117"/>
      <c r="J18" s="98"/>
      <c r="K18" s="98"/>
      <c r="L18" s="98"/>
      <c r="M18" s="98"/>
      <c r="N18" s="98"/>
      <c r="O18" s="98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105"/>
      <c r="BE18" s="105"/>
      <c r="BF18" s="105"/>
      <c r="BG18" s="105"/>
      <c r="BH18" s="105"/>
    </row>
    <row r="19" spans="2:169" x14ac:dyDescent="0.3">
      <c r="B19" s="110" t="s">
        <v>7</v>
      </c>
      <c r="C19" s="179" t="e">
        <f>SUM(C14:C18)</f>
        <v>#REF!</v>
      </c>
      <c r="D19" s="179">
        <f>SUM(D14:D18)</f>
        <v>0</v>
      </c>
      <c r="E19" s="179">
        <f>SUM(E14:E18)</f>
        <v>0</v>
      </c>
      <c r="F19" s="180">
        <f>SUM(F14:F18)</f>
        <v>0</v>
      </c>
      <c r="G19" s="104"/>
      <c r="H19" s="104"/>
      <c r="I19" s="117"/>
      <c r="J19" s="98"/>
      <c r="K19" s="98"/>
      <c r="L19" s="98"/>
      <c r="M19" s="98"/>
      <c r="N19" s="98"/>
      <c r="O19" s="98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105"/>
      <c r="BE19" s="105"/>
      <c r="BF19" s="105"/>
      <c r="BG19" s="105"/>
      <c r="BH19" s="105"/>
    </row>
    <row r="20" spans="2:169" ht="6.9" customHeight="1" x14ac:dyDescent="0.3">
      <c r="B20" s="134"/>
      <c r="C20" s="135"/>
      <c r="D20" s="136"/>
      <c r="E20" s="136"/>
      <c r="F20" s="137"/>
      <c r="G20" s="104"/>
      <c r="H20" s="104"/>
      <c r="I20" s="117"/>
      <c r="J20" s="98"/>
      <c r="K20" s="98"/>
      <c r="L20" s="98"/>
      <c r="M20" s="98"/>
      <c r="N20" s="98"/>
      <c r="O20" s="98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105"/>
      <c r="BE20" s="105"/>
      <c r="BF20" s="105"/>
      <c r="BG20" s="105"/>
      <c r="BH20" s="105"/>
    </row>
    <row r="21" spans="2:169" s="115" customFormat="1" ht="16.5" customHeight="1" x14ac:dyDescent="0.3">
      <c r="B21" s="92" t="s">
        <v>101</v>
      </c>
      <c r="C21" s="93"/>
      <c r="D21" s="94"/>
      <c r="E21" s="94"/>
      <c r="F21" s="95" t="s">
        <v>0</v>
      </c>
      <c r="G21" s="96"/>
      <c r="H21" s="96"/>
      <c r="I21" s="108"/>
      <c r="J21" s="98"/>
      <c r="K21" s="98"/>
      <c r="L21" s="98"/>
      <c r="M21" s="98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105"/>
      <c r="BE21" s="105"/>
      <c r="BF21" s="105"/>
      <c r="BG21" s="105"/>
      <c r="BH21" s="105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</row>
    <row r="22" spans="2:169" x14ac:dyDescent="0.3">
      <c r="B22" s="100" t="s">
        <v>122</v>
      </c>
      <c r="C22" s="183">
        <f>C36*0.0875</f>
        <v>0</v>
      </c>
      <c r="D22" s="170" t="s">
        <v>0</v>
      </c>
      <c r="E22" s="171" t="s">
        <v>0</v>
      </c>
      <c r="F22" s="172">
        <f t="shared" ref="F22:F26" si="1">SUM(D22,E22)</f>
        <v>0</v>
      </c>
      <c r="G22" s="101"/>
      <c r="H22" s="101"/>
      <c r="I22" s="116"/>
      <c r="J22" s="98"/>
      <c r="K22" s="98"/>
      <c r="L22" s="98"/>
      <c r="M22" s="98"/>
      <c r="N22" s="98"/>
      <c r="O22" s="98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105"/>
      <c r="BE22" s="105"/>
      <c r="BF22" s="105"/>
      <c r="BG22" s="105"/>
      <c r="BH22" s="105"/>
    </row>
    <row r="23" spans="2:169" x14ac:dyDescent="0.3">
      <c r="B23" s="103" t="s">
        <v>84</v>
      </c>
      <c r="C23" s="173"/>
      <c r="D23" s="174"/>
      <c r="E23" s="175"/>
      <c r="F23" s="176">
        <f t="shared" si="1"/>
        <v>0</v>
      </c>
      <c r="G23" s="101"/>
      <c r="H23" s="101"/>
      <c r="I23" s="108"/>
      <c r="J23" s="98"/>
      <c r="K23" s="98"/>
      <c r="L23" s="98"/>
      <c r="M23" s="98"/>
      <c r="N23" s="98"/>
      <c r="O23" s="98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105"/>
      <c r="BE23" s="105"/>
      <c r="BF23" s="105"/>
      <c r="BG23" s="105"/>
      <c r="BH23" s="105"/>
    </row>
    <row r="24" spans="2:169" x14ac:dyDescent="0.3">
      <c r="B24" s="103" t="s">
        <v>95</v>
      </c>
      <c r="C24" s="173"/>
      <c r="D24" s="174"/>
      <c r="E24" s="178"/>
      <c r="F24" s="176">
        <f t="shared" si="1"/>
        <v>0</v>
      </c>
      <c r="G24" s="104"/>
      <c r="H24" s="104"/>
      <c r="I24" s="117"/>
      <c r="J24" s="98"/>
      <c r="K24" s="98"/>
      <c r="L24" s="98"/>
      <c r="M24" s="98"/>
      <c r="N24" s="98"/>
      <c r="O24" s="98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105"/>
      <c r="BE24" s="105"/>
      <c r="BF24" s="105"/>
      <c r="BG24" s="105"/>
      <c r="BH24" s="105"/>
    </row>
    <row r="25" spans="2:169" x14ac:dyDescent="0.3">
      <c r="B25" s="103" t="s">
        <v>74</v>
      </c>
      <c r="C25" s="173"/>
      <c r="D25" s="174"/>
      <c r="E25" s="178" t="s">
        <v>0</v>
      </c>
      <c r="F25" s="176">
        <f t="shared" si="1"/>
        <v>0</v>
      </c>
      <c r="G25" s="104"/>
      <c r="H25" s="104"/>
      <c r="I25" s="117"/>
      <c r="J25" s="98"/>
      <c r="K25" s="98"/>
      <c r="L25" s="98"/>
      <c r="M25" s="98"/>
      <c r="N25" s="98"/>
      <c r="O25" s="98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105"/>
      <c r="BE25" s="105"/>
      <c r="BF25" s="105"/>
      <c r="BG25" s="105"/>
      <c r="BH25" s="105"/>
    </row>
    <row r="26" spans="2:169" x14ac:dyDescent="0.3">
      <c r="B26" s="109" t="s">
        <v>31</v>
      </c>
      <c r="C26" s="173"/>
      <c r="D26" s="181" t="s">
        <v>0</v>
      </c>
      <c r="E26" s="175" t="s">
        <v>0</v>
      </c>
      <c r="F26" s="176">
        <f t="shared" si="1"/>
        <v>0</v>
      </c>
      <c r="G26" s="104"/>
      <c r="H26" s="104"/>
      <c r="I26" s="117"/>
      <c r="J26" s="98"/>
      <c r="K26" s="98"/>
      <c r="L26" s="98"/>
      <c r="M26" s="98"/>
      <c r="N26" s="98"/>
      <c r="O26" s="98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118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105"/>
      <c r="BE26" s="105"/>
      <c r="BF26" s="105"/>
      <c r="BG26" s="105"/>
      <c r="BH26" s="105"/>
    </row>
    <row r="27" spans="2:169" x14ac:dyDescent="0.3">
      <c r="B27" s="109" t="s">
        <v>128</v>
      </c>
      <c r="C27" s="173"/>
      <c r="D27" s="181" t="s">
        <v>0</v>
      </c>
      <c r="E27" s="175"/>
      <c r="F27" s="176">
        <f>SUM(D27,E27)</f>
        <v>0</v>
      </c>
      <c r="G27" s="104"/>
      <c r="H27" s="104"/>
      <c r="I27" s="117"/>
      <c r="J27" s="98"/>
      <c r="K27" s="98"/>
      <c r="L27" s="98"/>
      <c r="M27" s="98"/>
      <c r="N27" s="98"/>
      <c r="O27" s="98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105"/>
      <c r="BE27" s="105"/>
      <c r="BF27" s="105"/>
      <c r="BG27" s="105"/>
      <c r="BH27" s="105"/>
    </row>
    <row r="28" spans="2:169" x14ac:dyDescent="0.3">
      <c r="B28" s="109" t="s">
        <v>124</v>
      </c>
      <c r="C28" s="173"/>
      <c r="D28" s="181"/>
      <c r="E28" s="175"/>
      <c r="F28" s="176">
        <f t="shared" ref="F28:F31" si="2">SUM(D28,E28)</f>
        <v>0</v>
      </c>
      <c r="G28" s="104"/>
      <c r="H28" s="104"/>
      <c r="I28" s="117"/>
      <c r="J28" s="98"/>
      <c r="K28" s="98"/>
      <c r="L28" s="98"/>
      <c r="M28" s="98"/>
      <c r="N28" s="98"/>
      <c r="O28" s="98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105"/>
      <c r="BE28" s="105"/>
      <c r="BF28" s="105"/>
      <c r="BG28" s="105"/>
      <c r="BH28" s="105"/>
    </row>
    <row r="29" spans="2:169" x14ac:dyDescent="0.3">
      <c r="B29" s="109" t="s">
        <v>108</v>
      </c>
      <c r="C29" s="182">
        <f>I29</f>
        <v>0</v>
      </c>
      <c r="D29" s="181" t="s">
        <v>0</v>
      </c>
      <c r="E29" s="175"/>
      <c r="F29" s="176">
        <f t="shared" si="2"/>
        <v>0</v>
      </c>
      <c r="G29" s="162" t="s">
        <v>115</v>
      </c>
      <c r="H29" s="165">
        <v>0</v>
      </c>
      <c r="I29" s="120">
        <f>C42*H29</f>
        <v>0</v>
      </c>
      <c r="J29" s="98"/>
      <c r="K29" s="98"/>
      <c r="L29" s="98"/>
      <c r="M29" s="98"/>
      <c r="N29" s="98"/>
      <c r="O29" s="98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105"/>
      <c r="BE29" s="105"/>
      <c r="BF29" s="105"/>
      <c r="BG29" s="105"/>
      <c r="BH29" s="105"/>
    </row>
    <row r="30" spans="2:169" x14ac:dyDescent="0.3">
      <c r="B30" s="109" t="s">
        <v>126</v>
      </c>
      <c r="C30" s="184">
        <f>I30</f>
        <v>0</v>
      </c>
      <c r="D30" s="181"/>
      <c r="E30" s="175"/>
      <c r="F30" s="176">
        <f t="shared" si="2"/>
        <v>0</v>
      </c>
      <c r="G30" s="162" t="s">
        <v>112</v>
      </c>
      <c r="H30" s="165">
        <v>0</v>
      </c>
      <c r="I30" s="120">
        <f>C42*H30</f>
        <v>0</v>
      </c>
      <c r="J30" s="98"/>
      <c r="K30" s="98"/>
      <c r="L30" s="98"/>
      <c r="M30" s="98"/>
      <c r="N30" s="98"/>
      <c r="O30" s="98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105"/>
      <c r="BE30" s="105"/>
      <c r="BF30" s="105"/>
      <c r="BG30" s="105"/>
      <c r="BH30" s="105"/>
    </row>
    <row r="31" spans="2:169" x14ac:dyDescent="0.3">
      <c r="B31" s="119" t="s">
        <v>119</v>
      </c>
      <c r="C31" s="185">
        <f>I31</f>
        <v>0</v>
      </c>
      <c r="D31" s="186"/>
      <c r="E31" s="187"/>
      <c r="F31" s="176">
        <f t="shared" si="2"/>
        <v>0</v>
      </c>
      <c r="G31" s="163" t="s">
        <v>111</v>
      </c>
      <c r="H31" s="165">
        <v>0</v>
      </c>
      <c r="I31" s="120">
        <f>SUM(C22:C30)*H31</f>
        <v>0</v>
      </c>
      <c r="J31" s="98"/>
      <c r="K31" s="98"/>
      <c r="L31" s="98"/>
      <c r="M31" s="98"/>
      <c r="N31" s="98"/>
      <c r="O31" s="98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118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105"/>
      <c r="BE31" s="105"/>
      <c r="BF31" s="105"/>
      <c r="BG31" s="105"/>
      <c r="BH31" s="105"/>
    </row>
    <row r="32" spans="2:169" x14ac:dyDescent="0.3">
      <c r="B32" s="103" t="s">
        <v>125</v>
      </c>
      <c r="C32" s="188"/>
      <c r="D32" s="174" t="s">
        <v>0</v>
      </c>
      <c r="E32" s="175" t="s">
        <v>0</v>
      </c>
      <c r="F32" s="176">
        <f t="shared" ref="F32" si="3">SUM(D32,E32)</f>
        <v>0</v>
      </c>
      <c r="G32" s="164" t="s">
        <v>116</v>
      </c>
      <c r="H32" s="165">
        <v>0</v>
      </c>
      <c r="I32" s="120" t="e">
        <f>C54*H32</f>
        <v>#REF!</v>
      </c>
      <c r="J32" s="98"/>
      <c r="K32" s="98"/>
      <c r="L32" s="98"/>
      <c r="M32" s="98"/>
      <c r="N32" s="98"/>
      <c r="O32" s="98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8"/>
      <c r="AB32" s="147"/>
      <c r="AC32" s="147"/>
      <c r="AD32" s="147"/>
      <c r="AE32" s="147"/>
      <c r="AF32" s="147"/>
      <c r="AG32" s="147"/>
      <c r="AH32" s="147"/>
      <c r="AI32" s="148"/>
      <c r="AJ32" s="147"/>
      <c r="AK32" s="195"/>
      <c r="AL32" s="195"/>
      <c r="AM32" s="195"/>
      <c r="AN32" s="195"/>
    </row>
    <row r="33" spans="2:169" x14ac:dyDescent="0.3">
      <c r="B33" s="110" t="s">
        <v>7</v>
      </c>
      <c r="C33" s="179">
        <f>SUM(C22:C32)</f>
        <v>0</v>
      </c>
      <c r="D33" s="179">
        <f>SUM(D22:D32)</f>
        <v>0</v>
      </c>
      <c r="E33" s="179">
        <f>SUM(E22:E32)</f>
        <v>0</v>
      </c>
      <c r="F33" s="180">
        <f>SUM(F22:F32)</f>
        <v>0</v>
      </c>
      <c r="G33" s="104"/>
      <c r="H33" s="104"/>
      <c r="I33" s="117"/>
      <c r="J33" s="98"/>
      <c r="K33" s="98"/>
      <c r="L33" s="98"/>
      <c r="M33" s="98"/>
      <c r="N33" s="98"/>
      <c r="O33" s="98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105"/>
      <c r="BE33" s="105"/>
      <c r="BF33" s="105"/>
      <c r="BG33" s="105"/>
      <c r="BH33" s="105"/>
    </row>
    <row r="34" spans="2:169" s="70" customFormat="1" ht="6.9" customHeight="1" x14ac:dyDescent="0.3">
      <c r="B34" s="112"/>
      <c r="C34" s="113"/>
      <c r="D34" s="113"/>
      <c r="E34" s="113"/>
      <c r="F34" s="114"/>
      <c r="G34" s="104"/>
      <c r="H34" s="104"/>
      <c r="I34" s="117"/>
      <c r="J34" s="98"/>
      <c r="K34" s="98"/>
      <c r="L34" s="98"/>
      <c r="M34" s="98"/>
      <c r="N34" s="98"/>
      <c r="O34" s="98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</row>
    <row r="35" spans="2:169" x14ac:dyDescent="0.3">
      <c r="B35" s="121" t="s">
        <v>104</v>
      </c>
      <c r="C35" s="122" t="s">
        <v>0</v>
      </c>
      <c r="D35" s="123"/>
      <c r="E35" s="123"/>
      <c r="F35" s="124" t="s">
        <v>0</v>
      </c>
      <c r="G35" s="104"/>
      <c r="H35" s="104"/>
      <c r="I35" s="117"/>
      <c r="J35" s="98"/>
      <c r="K35" s="98"/>
      <c r="L35" s="98"/>
      <c r="M35" s="98"/>
      <c r="N35" s="98"/>
      <c r="O35" s="98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105"/>
      <c r="BE35" s="105"/>
      <c r="BF35" s="105"/>
      <c r="BG35" s="105"/>
      <c r="BH35" s="105"/>
    </row>
    <row r="36" spans="2:169" s="70" customFormat="1" x14ac:dyDescent="0.3">
      <c r="B36" s="125" t="s">
        <v>127</v>
      </c>
      <c r="C36" s="189"/>
      <c r="D36" s="181"/>
      <c r="E36" s="175" t="s">
        <v>0</v>
      </c>
      <c r="F36" s="190">
        <f t="shared" ref="F36" si="4">SUM(D36,E36)</f>
        <v>0</v>
      </c>
      <c r="G36" s="104"/>
      <c r="H36" s="104"/>
      <c r="I36" s="117"/>
      <c r="J36" s="98"/>
      <c r="K36" s="98"/>
      <c r="L36" s="98"/>
      <c r="M36" s="98"/>
      <c r="N36" s="98"/>
      <c r="O36" s="98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</row>
    <row r="37" spans="2:169" s="70" customFormat="1" x14ac:dyDescent="0.3">
      <c r="B37" s="125" t="s">
        <v>105</v>
      </c>
      <c r="C37" s="189"/>
      <c r="D37" s="181"/>
      <c r="E37" s="175" t="s">
        <v>0</v>
      </c>
      <c r="F37" s="190">
        <f t="shared" ref="F37:F41" si="5">SUM(D37,E37)</f>
        <v>0</v>
      </c>
      <c r="G37" s="104"/>
      <c r="H37" s="104"/>
      <c r="I37" s="117"/>
      <c r="J37" s="98"/>
      <c r="K37" s="98"/>
      <c r="L37" s="98"/>
      <c r="M37" s="98"/>
      <c r="N37" s="98"/>
      <c r="O37" s="98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</row>
    <row r="38" spans="2:169" s="70" customFormat="1" x14ac:dyDescent="0.3">
      <c r="B38" s="125" t="s">
        <v>106</v>
      </c>
      <c r="C38" s="189"/>
      <c r="D38" s="181"/>
      <c r="E38" s="175"/>
      <c r="F38" s="190">
        <f t="shared" si="5"/>
        <v>0</v>
      </c>
      <c r="G38" s="104"/>
      <c r="H38" s="104"/>
      <c r="I38" s="117"/>
      <c r="J38" s="98"/>
      <c r="K38" s="98"/>
      <c r="L38" s="98"/>
      <c r="M38" s="98"/>
      <c r="N38" s="98"/>
      <c r="O38" s="98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</row>
    <row r="39" spans="2:169" s="70" customFormat="1" x14ac:dyDescent="0.3">
      <c r="B39" s="125" t="s">
        <v>134</v>
      </c>
      <c r="C39" s="189"/>
      <c r="D39" s="181"/>
      <c r="E39" s="175"/>
      <c r="F39" s="190">
        <f t="shared" si="5"/>
        <v>0</v>
      </c>
      <c r="G39" s="104"/>
      <c r="H39" s="104"/>
      <c r="I39" s="117"/>
      <c r="J39" s="98"/>
      <c r="K39" s="98"/>
      <c r="L39" s="98"/>
      <c r="M39" s="98"/>
      <c r="N39" s="98"/>
      <c r="O39" s="98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</row>
    <row r="40" spans="2:169" s="70" customFormat="1" x14ac:dyDescent="0.3">
      <c r="B40" s="125" t="s">
        <v>107</v>
      </c>
      <c r="C40" s="189"/>
      <c r="D40" s="181"/>
      <c r="E40" s="175" t="s">
        <v>0</v>
      </c>
      <c r="F40" s="190">
        <f t="shared" si="5"/>
        <v>0</v>
      </c>
      <c r="G40" s="104"/>
      <c r="H40" s="104"/>
      <c r="I40" s="117"/>
      <c r="J40" s="98"/>
      <c r="K40" s="98"/>
      <c r="L40" s="98"/>
      <c r="M40" s="98"/>
      <c r="N40" s="98"/>
      <c r="O40" s="98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</row>
    <row r="41" spans="2:169" s="70" customFormat="1" x14ac:dyDescent="0.3">
      <c r="B41" s="133" t="s">
        <v>118</v>
      </c>
      <c r="C41" s="185"/>
      <c r="D41" s="186"/>
      <c r="E41" s="187"/>
      <c r="F41" s="190">
        <f t="shared" si="5"/>
        <v>0</v>
      </c>
      <c r="G41" s="163" t="s">
        <v>111</v>
      </c>
      <c r="H41" s="165">
        <v>0</v>
      </c>
      <c r="I41" s="120">
        <f>SUM(C36:C40)*H41</f>
        <v>0</v>
      </c>
      <c r="J41" s="98"/>
      <c r="K41" s="98"/>
      <c r="L41" s="98"/>
      <c r="M41" s="98"/>
      <c r="N41" s="98"/>
      <c r="O41" s="98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</row>
    <row r="42" spans="2:169" x14ac:dyDescent="0.3">
      <c r="B42" s="110" t="s">
        <v>7</v>
      </c>
      <c r="C42" s="179">
        <f>SUM(C36:C41)</f>
        <v>0</v>
      </c>
      <c r="D42" s="179">
        <f>SUM(D36:D41)</f>
        <v>0</v>
      </c>
      <c r="E42" s="179">
        <f>SUM(E36:E41)</f>
        <v>0</v>
      </c>
      <c r="F42" s="180">
        <f>SUM(F36:F41)</f>
        <v>0</v>
      </c>
      <c r="J42" s="98"/>
      <c r="K42" s="98"/>
      <c r="L42" s="98"/>
      <c r="M42" s="98"/>
      <c r="N42" s="98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</row>
    <row r="43" spans="2:169" s="70" customFormat="1" ht="7.5" customHeight="1" x14ac:dyDescent="0.3">
      <c r="B43" s="112"/>
      <c r="C43" s="113"/>
      <c r="D43" s="113"/>
      <c r="E43" s="113"/>
      <c r="F43" s="114"/>
      <c r="J43" s="98"/>
      <c r="K43" s="98"/>
      <c r="L43" s="98"/>
      <c r="M43" s="98"/>
      <c r="N43" s="98"/>
      <c r="O43" s="98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</row>
    <row r="44" spans="2:169" x14ac:dyDescent="0.3">
      <c r="B44" s="130" t="s">
        <v>102</v>
      </c>
      <c r="C44" s="131"/>
      <c r="D44" s="94"/>
      <c r="E44" s="123"/>
      <c r="F44" s="124" t="s">
        <v>0</v>
      </c>
      <c r="G44" s="104"/>
      <c r="H44" s="104"/>
      <c r="I44" s="132"/>
      <c r="J44" s="98"/>
      <c r="K44" s="98"/>
      <c r="L44" s="98"/>
      <c r="M44" s="98"/>
      <c r="N44" s="98"/>
      <c r="O44" s="98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105"/>
      <c r="BE44" s="105"/>
      <c r="BF44" s="105"/>
      <c r="BG44" s="105"/>
      <c r="BH44" s="105"/>
    </row>
    <row r="45" spans="2:169" ht="17.399999999999999" x14ac:dyDescent="0.45">
      <c r="B45" s="126" t="s">
        <v>135</v>
      </c>
      <c r="C45" s="189"/>
      <c r="D45" s="181"/>
      <c r="E45" s="175"/>
      <c r="F45" s="176">
        <f>SUM(D45,E45)</f>
        <v>0</v>
      </c>
      <c r="G45" s="138"/>
      <c r="H45" s="138"/>
      <c r="I45" s="139"/>
      <c r="J45" s="98"/>
      <c r="K45" s="98"/>
      <c r="L45" s="98"/>
      <c r="M45" s="98"/>
      <c r="N45" s="98"/>
      <c r="O45" s="98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1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105"/>
      <c r="BE45" s="105"/>
      <c r="BF45" s="105"/>
      <c r="BG45" s="105"/>
      <c r="BH45" s="105"/>
    </row>
    <row r="46" spans="2:169" s="115" customFormat="1" ht="14.4" customHeight="1" x14ac:dyDescent="0.3">
      <c r="B46" s="109" t="s">
        <v>110</v>
      </c>
      <c r="C46" s="189"/>
      <c r="D46" s="181"/>
      <c r="E46" s="175"/>
      <c r="F46" s="176">
        <f t="shared" ref="F46:F51" si="6">SUM(D46,E46)</f>
        <v>0</v>
      </c>
      <c r="G46" s="96"/>
      <c r="H46" s="96"/>
      <c r="I46" s="117"/>
      <c r="J46" s="98"/>
      <c r="K46" s="98"/>
      <c r="L46" s="98"/>
      <c r="M46" s="98"/>
      <c r="N46" s="98"/>
      <c r="O46" s="98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105"/>
      <c r="BE46" s="105"/>
      <c r="BF46" s="105"/>
      <c r="BG46" s="105"/>
      <c r="BH46" s="105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</row>
    <row r="47" spans="2:169" x14ac:dyDescent="0.3">
      <c r="B47" s="126" t="s">
        <v>90</v>
      </c>
      <c r="C47" s="189"/>
      <c r="D47" s="181"/>
      <c r="E47" s="175"/>
      <c r="F47" s="176">
        <f>SUM(D47,E47)</f>
        <v>0</v>
      </c>
      <c r="G47" s="127"/>
      <c r="H47" s="127"/>
      <c r="I47" s="117"/>
      <c r="J47" s="98"/>
      <c r="K47" s="98"/>
      <c r="L47" s="98"/>
      <c r="M47" s="128"/>
      <c r="N47" s="98"/>
      <c r="O47" s="98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105"/>
      <c r="BE47" s="105"/>
      <c r="BF47" s="105"/>
      <c r="BG47" s="105"/>
      <c r="BH47" s="105"/>
    </row>
    <row r="48" spans="2:169" x14ac:dyDescent="0.3">
      <c r="B48" s="126" t="s">
        <v>113</v>
      </c>
      <c r="C48" s="189"/>
      <c r="D48" s="181"/>
      <c r="E48" s="175"/>
      <c r="F48" s="176">
        <f>SUM(D48,E48)</f>
        <v>0</v>
      </c>
      <c r="I48" s="129"/>
      <c r="J48" s="98"/>
      <c r="K48" s="98"/>
      <c r="L48" s="98"/>
      <c r="M48" s="98"/>
      <c r="N48" s="98"/>
      <c r="O48" s="98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</row>
    <row r="49" spans="2:60" x14ac:dyDescent="0.3">
      <c r="B49" s="125" t="s">
        <v>136</v>
      </c>
      <c r="C49" s="189"/>
      <c r="D49" s="181" t="s">
        <v>0</v>
      </c>
      <c r="E49" s="175" t="s">
        <v>0</v>
      </c>
      <c r="F49" s="176">
        <f t="shared" si="6"/>
        <v>0</v>
      </c>
      <c r="G49" s="104"/>
      <c r="H49" s="104"/>
      <c r="I49" s="117"/>
      <c r="J49" s="98"/>
      <c r="K49" s="98"/>
      <c r="L49" s="98"/>
      <c r="M49" s="98"/>
      <c r="N49" s="98"/>
      <c r="O49" s="98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105"/>
      <c r="BE49" s="105"/>
      <c r="BF49" s="105"/>
      <c r="BG49" s="105"/>
      <c r="BH49" s="105"/>
    </row>
    <row r="50" spans="2:60" x14ac:dyDescent="0.3">
      <c r="B50" s="125" t="s">
        <v>114</v>
      </c>
      <c r="C50" s="173"/>
      <c r="D50" s="181"/>
      <c r="E50" s="175" t="s">
        <v>0</v>
      </c>
      <c r="F50" s="176">
        <f t="shared" si="6"/>
        <v>0</v>
      </c>
      <c r="G50" s="104"/>
      <c r="H50" s="104"/>
      <c r="I50" s="117"/>
      <c r="J50" s="98"/>
      <c r="K50" s="98"/>
      <c r="L50" s="98"/>
      <c r="M50" s="98"/>
      <c r="N50" s="98"/>
      <c r="O50" s="98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105"/>
      <c r="BE50" s="105"/>
      <c r="BF50" s="105"/>
      <c r="BG50" s="105"/>
      <c r="BH50" s="105"/>
    </row>
    <row r="51" spans="2:60" x14ac:dyDescent="0.3">
      <c r="B51" s="133" t="s">
        <v>117</v>
      </c>
      <c r="C51" s="185">
        <f>I51</f>
        <v>0</v>
      </c>
      <c r="D51" s="186"/>
      <c r="E51" s="187"/>
      <c r="F51" s="176">
        <f t="shared" si="6"/>
        <v>0</v>
      </c>
      <c r="G51" s="163" t="s">
        <v>111</v>
      </c>
      <c r="H51" s="165">
        <v>0</v>
      </c>
      <c r="I51" s="120">
        <f>SUM(C45:C50)*H51</f>
        <v>0</v>
      </c>
      <c r="J51" s="98"/>
      <c r="K51" s="98"/>
      <c r="L51" s="98"/>
      <c r="M51" s="98"/>
      <c r="N51" s="98"/>
      <c r="O51" s="98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105"/>
      <c r="BE51" s="105"/>
      <c r="BF51" s="105"/>
      <c r="BG51" s="105"/>
      <c r="BH51" s="105"/>
    </row>
    <row r="52" spans="2:60" x14ac:dyDescent="0.3">
      <c r="B52" s="110" t="s">
        <v>7</v>
      </c>
      <c r="C52" s="179">
        <f>SUM(C45:C51)</f>
        <v>0</v>
      </c>
      <c r="D52" s="179">
        <f>SUM(D45:D51)</f>
        <v>0</v>
      </c>
      <c r="E52" s="179">
        <f>SUM(E45:E51)</f>
        <v>0</v>
      </c>
      <c r="F52" s="180">
        <f>SUM(F45:F51)</f>
        <v>0</v>
      </c>
      <c r="G52" s="104"/>
      <c r="H52" s="104"/>
      <c r="I52" s="117"/>
      <c r="J52" s="98"/>
      <c r="K52" s="98"/>
      <c r="L52" s="98"/>
      <c r="M52" s="98"/>
      <c r="N52" s="98"/>
      <c r="O52" s="98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105"/>
      <c r="BE52" s="105"/>
      <c r="BF52" s="105"/>
      <c r="BG52" s="105"/>
      <c r="BH52" s="105"/>
    </row>
    <row r="53" spans="2:60" ht="8.1" customHeight="1" x14ac:dyDescent="0.3">
      <c r="B53" s="142" t="s">
        <v>0</v>
      </c>
      <c r="C53" s="143"/>
      <c r="D53" s="144"/>
      <c r="E53" s="145"/>
      <c r="F53" s="146"/>
      <c r="J53" s="98"/>
      <c r="K53" s="98"/>
      <c r="L53" s="98"/>
      <c r="M53" s="98"/>
      <c r="N53" s="98"/>
      <c r="O53" s="98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</row>
    <row r="54" spans="2:60" ht="16.2" x14ac:dyDescent="0.35">
      <c r="B54" s="166" t="s">
        <v>2</v>
      </c>
      <c r="C54" s="191" t="e">
        <f>SUM(C52,C42,C33,C19,C11)</f>
        <v>#REF!</v>
      </c>
      <c r="D54" s="191">
        <f>SUM(D52,D42,D33,D19,D11)</f>
        <v>0</v>
      </c>
      <c r="E54" s="191">
        <f>SUM(E52,E42,E33,E19,E11)</f>
        <v>0</v>
      </c>
      <c r="F54" s="191">
        <f>SUM(F52,F42,F33,F19,F11)</f>
        <v>0</v>
      </c>
      <c r="N54" s="12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149"/>
    </row>
    <row r="55" spans="2:60" x14ac:dyDescent="0.3">
      <c r="O55" s="12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</row>
    <row r="56" spans="2:60" x14ac:dyDescent="0.3">
      <c r="C56" s="151" t="e">
        <f>(C54*1000)/D2</f>
        <v>#REF!</v>
      </c>
      <c r="D56" s="152" t="s">
        <v>23</v>
      </c>
      <c r="N56" s="192"/>
      <c r="O56" s="192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153"/>
    </row>
    <row r="57" spans="2:60" x14ac:dyDescent="0.3">
      <c r="B57" s="154" t="s">
        <v>59</v>
      </c>
      <c r="C57" s="155" t="e">
        <f>C54-C48-C45-C47-C18-C16</f>
        <v>#REF!</v>
      </c>
      <c r="D57" s="69"/>
      <c r="G57" s="156"/>
      <c r="H57" s="156"/>
      <c r="I57" s="156"/>
      <c r="J57" s="156"/>
    </row>
    <row r="58" spans="2:60" x14ac:dyDescent="0.3">
      <c r="B58" s="154" t="s">
        <v>54</v>
      </c>
      <c r="C58" s="157" t="e">
        <f>C54-C57</f>
        <v>#REF!</v>
      </c>
      <c r="D58" s="69"/>
      <c r="G58" s="73"/>
      <c r="H58" s="73"/>
      <c r="I58" s="73"/>
      <c r="J58" s="73"/>
      <c r="W58" s="194"/>
      <c r="X58" s="194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149"/>
    </row>
    <row r="59" spans="2:60" ht="15" customHeight="1" x14ac:dyDescent="0.3">
      <c r="C59" s="69"/>
      <c r="D59" s="69"/>
      <c r="G59" s="99"/>
      <c r="H59" s="99"/>
      <c r="I59" s="99"/>
      <c r="J59" s="99"/>
      <c r="W59" s="194"/>
      <c r="X59" s="194"/>
      <c r="Z59" s="99"/>
      <c r="AA59" s="99"/>
      <c r="AB59" s="99"/>
      <c r="AC59" s="99"/>
      <c r="AD59" s="99"/>
      <c r="AE59" s="99"/>
      <c r="AF59" s="99"/>
      <c r="AG59" s="99"/>
      <c r="AH59" s="99"/>
      <c r="AI59" s="99"/>
    </row>
    <row r="60" spans="2:60" ht="15" customHeight="1" x14ac:dyDescent="0.3">
      <c r="G60" s="99"/>
      <c r="H60" s="99"/>
      <c r="I60" s="99"/>
      <c r="J60" s="99"/>
      <c r="W60" s="194"/>
      <c r="X60" s="194"/>
      <c r="Y60" s="158"/>
    </row>
    <row r="61" spans="2:60" ht="15" customHeight="1" x14ac:dyDescent="0.35">
      <c r="G61" s="99"/>
      <c r="H61" s="99"/>
      <c r="I61" s="99"/>
      <c r="J61" s="99"/>
      <c r="W61" s="194"/>
      <c r="X61" s="194"/>
      <c r="Y61" s="15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149"/>
    </row>
    <row r="62" spans="2:60" ht="15" customHeight="1" x14ac:dyDescent="0.3">
      <c r="G62" s="99"/>
      <c r="H62" s="99"/>
      <c r="I62" s="99"/>
      <c r="J62" s="99"/>
      <c r="W62" s="194"/>
      <c r="X62" s="194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</row>
    <row r="63" spans="2:60" ht="15" customHeight="1" x14ac:dyDescent="0.3">
      <c r="G63" s="99"/>
      <c r="H63" s="99"/>
      <c r="I63" s="99"/>
      <c r="J63" s="99"/>
      <c r="W63" s="194"/>
      <c r="X63" s="194"/>
      <c r="AA63" s="149"/>
      <c r="AI63" s="149"/>
    </row>
    <row r="64" spans="2:60" x14ac:dyDescent="0.3">
      <c r="G64" s="99"/>
      <c r="H64" s="99"/>
      <c r="I64" s="99"/>
      <c r="J64" s="99"/>
    </row>
    <row r="65" spans="2:10" ht="16.2" x14ac:dyDescent="0.45">
      <c r="G65" s="160"/>
      <c r="H65" s="160"/>
      <c r="I65" s="160"/>
      <c r="J65" s="160"/>
    </row>
    <row r="66" spans="2:10" x14ac:dyDescent="0.3">
      <c r="B66" s="156"/>
      <c r="C66" s="156"/>
      <c r="D66" s="156"/>
      <c r="E66" s="156"/>
      <c r="F66" s="156"/>
      <c r="G66" s="99"/>
      <c r="H66" s="99"/>
      <c r="I66" s="99"/>
      <c r="J66" s="99"/>
    </row>
    <row r="67" spans="2:10" x14ac:dyDescent="0.3">
      <c r="B67" s="70"/>
      <c r="C67" s="73"/>
      <c r="D67" s="73"/>
      <c r="E67" s="73"/>
      <c r="F67" s="73"/>
    </row>
    <row r="68" spans="2:10" x14ac:dyDescent="0.3">
      <c r="B68" s="70"/>
      <c r="C68" s="99"/>
      <c r="D68" s="99"/>
      <c r="E68" s="99"/>
      <c r="F68" s="99"/>
    </row>
    <row r="69" spans="2:10" x14ac:dyDescent="0.3">
      <c r="B69" s="70"/>
      <c r="C69" s="99"/>
      <c r="D69" s="99"/>
      <c r="E69" s="99"/>
      <c r="F69" s="99"/>
    </row>
    <row r="70" spans="2:10" x14ac:dyDescent="0.3">
      <c r="B70" s="70"/>
      <c r="C70" s="99"/>
      <c r="D70" s="99"/>
      <c r="E70" s="99"/>
      <c r="F70" s="99"/>
    </row>
    <row r="71" spans="2:10" x14ac:dyDescent="0.3">
      <c r="B71" s="70"/>
      <c r="C71" s="99"/>
      <c r="D71" s="99"/>
      <c r="E71" s="99"/>
      <c r="F71" s="99"/>
    </row>
    <row r="72" spans="2:10" x14ac:dyDescent="0.3">
      <c r="B72" s="70"/>
      <c r="C72" s="99"/>
      <c r="D72" s="99"/>
      <c r="E72" s="99"/>
      <c r="F72" s="99"/>
    </row>
    <row r="73" spans="2:10" x14ac:dyDescent="0.3">
      <c r="B73" s="70"/>
      <c r="C73" s="99"/>
      <c r="D73" s="99"/>
      <c r="E73" s="99"/>
      <c r="F73" s="99"/>
    </row>
    <row r="74" spans="2:10" ht="16.2" x14ac:dyDescent="0.45">
      <c r="B74" s="70"/>
      <c r="C74" s="161"/>
      <c r="D74" s="160"/>
      <c r="E74" s="160"/>
      <c r="F74" s="160"/>
    </row>
    <row r="75" spans="2:10" x14ac:dyDescent="0.3">
      <c r="B75" s="70"/>
      <c r="C75" s="99"/>
      <c r="D75" s="99"/>
      <c r="E75" s="99"/>
      <c r="F75" s="99"/>
    </row>
  </sheetData>
  <mergeCells count="4">
    <mergeCell ref="N56:O56"/>
    <mergeCell ref="J1:AI1"/>
    <mergeCell ref="W58:X63"/>
    <mergeCell ref="AK32:AN32"/>
  </mergeCells>
  <phoneticPr fontId="0" type="noConversion"/>
  <printOptions horizontalCentered="1"/>
  <pageMargins left="0.23" right="0.23" top="0.36" bottom="1.05" header="0.27" footer="0.43"/>
  <pageSetup scale="84" orientation="portrait" r:id="rId1"/>
  <headerFooter alignWithMargins="0">
    <oddHeader xml:space="preserve">&amp;C
</oddHeader>
    <oddFooter>&amp;L&amp;"Calibri,Italic"&amp;12&amp;G&amp;CPrepared by: Scott McLean&amp;RSeptember 30, 2015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5" sqref="J15"/>
    </sheetView>
  </sheetViews>
  <sheetFormatPr defaultRowHeight="13.2" x14ac:dyDescent="0.25"/>
  <cols>
    <col min="1" max="1" width="30.5546875" customWidth="1"/>
    <col min="2" max="2" width="31.5546875" customWidth="1"/>
    <col min="3" max="5" width="10.6640625" customWidth="1"/>
    <col min="6" max="6" width="11.88671875" customWidth="1"/>
    <col min="7" max="7" width="10.6640625" customWidth="1"/>
    <col min="9" max="9" width="12.88671875" customWidth="1"/>
  </cols>
  <sheetData>
    <row r="1" spans="1:10" ht="82.5" customHeight="1" x14ac:dyDescent="0.3">
      <c r="A1" s="202"/>
      <c r="B1" s="203"/>
      <c r="C1" s="203"/>
      <c r="D1" s="203"/>
      <c r="E1" s="203"/>
      <c r="F1" s="203"/>
      <c r="G1" s="203"/>
      <c r="H1" s="203"/>
      <c r="I1" s="204"/>
      <c r="J1" s="205"/>
    </row>
    <row r="2" spans="1:10" ht="16.2" x14ac:dyDescent="0.3">
      <c r="A2" s="206" t="s">
        <v>67</v>
      </c>
      <c r="B2" s="207" t="s">
        <v>72</v>
      </c>
      <c r="C2" s="207" t="s">
        <v>35</v>
      </c>
      <c r="D2" s="207" t="s">
        <v>85</v>
      </c>
      <c r="E2" s="207" t="s">
        <v>30</v>
      </c>
      <c r="F2" s="207" t="s">
        <v>32</v>
      </c>
      <c r="G2" s="207" t="s">
        <v>33</v>
      </c>
      <c r="H2" s="207" t="s">
        <v>34</v>
      </c>
      <c r="I2" s="208" t="s">
        <v>1</v>
      </c>
      <c r="J2" s="205"/>
    </row>
    <row r="3" spans="1:10" ht="5.25" customHeight="1" x14ac:dyDescent="0.3">
      <c r="A3" s="209"/>
      <c r="B3" s="210"/>
      <c r="C3" s="210"/>
      <c r="D3" s="210"/>
      <c r="E3" s="210"/>
      <c r="F3" s="210"/>
      <c r="G3" s="210"/>
      <c r="H3" s="210"/>
      <c r="I3" s="211"/>
      <c r="J3" s="205"/>
    </row>
    <row r="4" spans="1:10" ht="14.4" x14ac:dyDescent="0.3">
      <c r="A4" s="212" t="s">
        <v>93</v>
      </c>
      <c r="B4" s="213"/>
      <c r="C4" s="214"/>
      <c r="D4" s="214"/>
      <c r="E4" s="215"/>
      <c r="F4" s="215"/>
      <c r="G4" s="215"/>
      <c r="H4" s="216"/>
      <c r="I4" s="217">
        <f t="shared" ref="I4:I10" si="0">SUM(D4:H4)</f>
        <v>0</v>
      </c>
      <c r="J4" s="218" t="e">
        <f>C4/('Project Budget'!C36*1000)</f>
        <v>#DIV/0!</v>
      </c>
    </row>
    <row r="5" spans="1:10" ht="14.4" x14ac:dyDescent="0.3">
      <c r="A5" s="212" t="s">
        <v>94</v>
      </c>
      <c r="B5" s="219"/>
      <c r="C5" s="220"/>
      <c r="D5" s="220"/>
      <c r="E5" s="221"/>
      <c r="F5" s="221"/>
      <c r="G5" s="221"/>
      <c r="H5" s="222"/>
      <c r="I5" s="217">
        <f t="shared" si="0"/>
        <v>0</v>
      </c>
      <c r="J5" s="205"/>
    </row>
    <row r="6" spans="1:10" ht="14.4" x14ac:dyDescent="0.3">
      <c r="A6" s="212" t="s">
        <v>79</v>
      </c>
      <c r="B6" s="219"/>
      <c r="C6" s="220"/>
      <c r="D6" s="220"/>
      <c r="E6" s="221"/>
      <c r="F6" s="221"/>
      <c r="G6" s="221"/>
      <c r="H6" s="222"/>
      <c r="I6" s="217">
        <f t="shared" si="0"/>
        <v>0</v>
      </c>
      <c r="J6" s="205"/>
    </row>
    <row r="7" spans="1:10" ht="14.4" x14ac:dyDescent="0.3">
      <c r="A7" s="212" t="s">
        <v>80</v>
      </c>
      <c r="B7" s="219"/>
      <c r="C7" s="220"/>
      <c r="D7" s="220"/>
      <c r="E7" s="221"/>
      <c r="F7" s="221"/>
      <c r="G7" s="221"/>
      <c r="H7" s="222"/>
      <c r="I7" s="217">
        <f t="shared" si="0"/>
        <v>0</v>
      </c>
      <c r="J7" s="205"/>
    </row>
    <row r="8" spans="1:10" ht="14.4" x14ac:dyDescent="0.3">
      <c r="A8" s="212" t="s">
        <v>86</v>
      </c>
      <c r="B8" s="219"/>
      <c r="C8" s="220"/>
      <c r="D8" s="220"/>
      <c r="E8" s="221"/>
      <c r="F8" s="221"/>
      <c r="G8" s="221"/>
      <c r="H8" s="222"/>
      <c r="I8" s="217">
        <f t="shared" si="0"/>
        <v>0</v>
      </c>
      <c r="J8" s="205"/>
    </row>
    <row r="9" spans="1:10" ht="14.4" x14ac:dyDescent="0.3">
      <c r="A9" s="212" t="s">
        <v>88</v>
      </c>
      <c r="B9" s="219"/>
      <c r="C9" s="220"/>
      <c r="D9" s="220"/>
      <c r="E9" s="221"/>
      <c r="F9" s="221"/>
      <c r="G9" s="221"/>
      <c r="H9" s="222"/>
      <c r="I9" s="217">
        <f t="shared" si="0"/>
        <v>0</v>
      </c>
      <c r="J9" s="205"/>
    </row>
    <row r="10" spans="1:10" ht="14.4" x14ac:dyDescent="0.3">
      <c r="A10" s="212" t="s">
        <v>87</v>
      </c>
      <c r="B10" s="219"/>
      <c r="C10" s="220"/>
      <c r="D10" s="220"/>
      <c r="E10" s="221"/>
      <c r="F10" s="221"/>
      <c r="G10" s="221"/>
      <c r="H10" s="222"/>
      <c r="I10" s="217">
        <f t="shared" si="0"/>
        <v>0</v>
      </c>
      <c r="J10" s="205"/>
    </row>
    <row r="11" spans="1:10" ht="14.4" x14ac:dyDescent="0.3">
      <c r="A11" s="212" t="s">
        <v>95</v>
      </c>
      <c r="B11" s="219"/>
      <c r="C11" s="220"/>
      <c r="D11" s="220"/>
      <c r="E11" s="221"/>
      <c r="F11" s="221"/>
      <c r="G11" s="221"/>
      <c r="H11" s="222"/>
      <c r="I11" s="217"/>
      <c r="J11" s="205"/>
    </row>
    <row r="12" spans="1:10" ht="14.4" x14ac:dyDescent="0.3">
      <c r="A12" s="212" t="s">
        <v>98</v>
      </c>
      <c r="B12" s="219"/>
      <c r="C12" s="220"/>
      <c r="D12" s="220"/>
      <c r="E12" s="221"/>
      <c r="F12" s="221"/>
      <c r="G12" s="221"/>
      <c r="H12" s="222"/>
      <c r="I12" s="217"/>
      <c r="J12" s="205"/>
    </row>
    <row r="13" spans="1:10" ht="14.4" x14ac:dyDescent="0.3">
      <c r="A13" s="212" t="s">
        <v>97</v>
      </c>
      <c r="B13" s="219"/>
      <c r="C13" s="220"/>
      <c r="D13" s="220"/>
      <c r="E13" s="221"/>
      <c r="F13" s="221"/>
      <c r="G13" s="221"/>
      <c r="H13" s="222"/>
      <c r="I13" s="217"/>
      <c r="J13" s="205"/>
    </row>
    <row r="14" spans="1:10" ht="14.4" x14ac:dyDescent="0.3">
      <c r="A14" s="212" t="s">
        <v>99</v>
      </c>
      <c r="B14" s="219"/>
      <c r="C14" s="220"/>
      <c r="D14" s="220"/>
      <c r="E14" s="221"/>
      <c r="F14" s="221"/>
      <c r="G14" s="221"/>
      <c r="H14" s="222"/>
      <c r="I14" s="217"/>
      <c r="J14" s="205"/>
    </row>
    <row r="15" spans="1:10" ht="14.4" x14ac:dyDescent="0.3">
      <c r="A15" s="212" t="s">
        <v>96</v>
      </c>
      <c r="B15" s="219"/>
      <c r="C15" s="220"/>
      <c r="D15" s="220"/>
      <c r="E15" s="221"/>
      <c r="F15" s="221"/>
      <c r="G15" s="221"/>
      <c r="H15" s="222"/>
      <c r="I15" s="217"/>
      <c r="J15" s="205"/>
    </row>
    <row r="16" spans="1:10" ht="14.4" x14ac:dyDescent="0.3">
      <c r="A16" s="212" t="s">
        <v>73</v>
      </c>
      <c r="B16" s="223"/>
      <c r="C16" s="224"/>
      <c r="D16" s="224"/>
      <c r="E16" s="225"/>
      <c r="F16" s="225"/>
      <c r="G16" s="225"/>
      <c r="H16" s="226"/>
      <c r="I16" s="217"/>
      <c r="J16" s="205"/>
    </row>
    <row r="17" spans="1:10" ht="15" thickBot="1" x14ac:dyDescent="0.35">
      <c r="A17" s="227"/>
      <c r="B17" s="228"/>
      <c r="C17" s="229">
        <f>SUM(C4:C10)</f>
        <v>0</v>
      </c>
      <c r="D17" s="229">
        <f t="shared" ref="D17:H17" si="1">SUM(D4:D10)</f>
        <v>0</v>
      </c>
      <c r="E17" s="229">
        <f t="shared" si="1"/>
        <v>0</v>
      </c>
      <c r="F17" s="229">
        <f>SUM(F4:F16)</f>
        <v>0</v>
      </c>
      <c r="G17" s="229">
        <f t="shared" si="1"/>
        <v>0</v>
      </c>
      <c r="H17" s="229">
        <f t="shared" si="1"/>
        <v>0</v>
      </c>
      <c r="I17" s="230">
        <f>SUM(I4:I10)</f>
        <v>0</v>
      </c>
      <c r="J17" s="205"/>
    </row>
    <row r="18" spans="1:10" ht="13.8" x14ac:dyDescent="0.3">
      <c r="A18" s="205"/>
      <c r="B18" s="205"/>
      <c r="C18" s="205"/>
      <c r="D18" s="205"/>
      <c r="E18" s="231"/>
      <c r="F18" s="205"/>
      <c r="G18" s="205"/>
      <c r="H18" s="205"/>
      <c r="I18" s="205"/>
      <c r="J18" s="205"/>
    </row>
    <row r="19" spans="1:10" ht="14.4" x14ac:dyDescent="0.3">
      <c r="A19" s="205"/>
      <c r="B19" s="232" t="s">
        <v>92</v>
      </c>
      <c r="C19" s="233">
        <f>'Project Budget'!C22*1000</f>
        <v>0</v>
      </c>
      <c r="D19" s="205"/>
      <c r="E19" s="205"/>
      <c r="F19" s="205"/>
      <c r="G19" s="205"/>
      <c r="H19" s="205"/>
      <c r="I19" s="205"/>
      <c r="J19" s="205"/>
    </row>
    <row r="20" spans="1:10" ht="13.8" x14ac:dyDescent="0.3">
      <c r="A20" s="205"/>
      <c r="B20" s="205"/>
      <c r="C20" s="205"/>
      <c r="D20" s="205"/>
      <c r="E20" s="205"/>
      <c r="F20" s="205"/>
      <c r="G20" s="205"/>
      <c r="H20" s="205"/>
      <c r="I20" s="205"/>
      <c r="J20" s="205"/>
    </row>
    <row r="21" spans="1:10" ht="13.8" x14ac:dyDescent="0.3">
      <c r="A21" s="205"/>
      <c r="B21" s="205"/>
      <c r="C21" s="205"/>
      <c r="D21" s="205"/>
      <c r="E21" s="205"/>
      <c r="F21" s="205"/>
      <c r="G21" s="205"/>
      <c r="H21" s="205"/>
      <c r="I21" s="205"/>
      <c r="J21" s="205"/>
    </row>
    <row r="22" spans="1:10" ht="13.8" x14ac:dyDescent="0.3">
      <c r="A22" s="205"/>
      <c r="B22" s="205"/>
      <c r="C22" s="205"/>
      <c r="D22" s="205"/>
      <c r="E22" s="205"/>
      <c r="F22" s="205"/>
      <c r="G22" s="205"/>
      <c r="H22" s="205"/>
      <c r="I22" s="205"/>
      <c r="J22" s="205"/>
    </row>
    <row r="23" spans="1:10" ht="13.8" x14ac:dyDescent="0.3">
      <c r="A23" s="205"/>
      <c r="B23" s="205"/>
      <c r="C23" s="205"/>
      <c r="D23" s="205"/>
      <c r="E23" s="205"/>
      <c r="F23" s="205"/>
      <c r="G23" s="205"/>
      <c r="H23" s="205"/>
      <c r="I23" s="205"/>
      <c r="J23" s="205"/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19" sqref="B19"/>
    </sheetView>
  </sheetViews>
  <sheetFormatPr defaultRowHeight="13.2" x14ac:dyDescent="0.25"/>
  <cols>
    <col min="1" max="1" width="32.5546875" customWidth="1"/>
    <col min="2" max="2" width="15.5546875" customWidth="1"/>
    <col min="3" max="3" width="13.109375" customWidth="1"/>
    <col min="4" max="4" width="15.44140625" customWidth="1"/>
    <col min="5" max="5" width="17.6640625" customWidth="1"/>
  </cols>
  <sheetData>
    <row r="1" spans="1:5" ht="78" customHeight="1" x14ac:dyDescent="0.3">
      <c r="A1" s="234"/>
      <c r="B1" s="235"/>
      <c r="C1" s="235"/>
      <c r="D1" s="235"/>
      <c r="E1" s="236"/>
    </row>
    <row r="2" spans="1:5" ht="36.9" customHeight="1" x14ac:dyDescent="0.25">
      <c r="A2" s="237" t="s">
        <v>53</v>
      </c>
      <c r="B2" s="238" t="s">
        <v>51</v>
      </c>
      <c r="C2" s="239" t="s">
        <v>52</v>
      </c>
      <c r="D2" s="240" t="s">
        <v>100</v>
      </c>
      <c r="E2" s="241" t="s">
        <v>81</v>
      </c>
    </row>
    <row r="3" spans="1:5" s="62" customFormat="1" ht="7.2" customHeight="1" x14ac:dyDescent="0.25">
      <c r="A3" s="261"/>
      <c r="B3" s="262"/>
      <c r="C3" s="263"/>
      <c r="D3" s="264"/>
      <c r="E3" s="265"/>
    </row>
    <row r="4" spans="1:5" ht="15" customHeight="1" x14ac:dyDescent="0.35">
      <c r="A4" s="242" t="s">
        <v>36</v>
      </c>
      <c r="B4" s="243"/>
      <c r="C4" s="243"/>
      <c r="D4" s="244"/>
      <c r="E4" s="245"/>
    </row>
    <row r="5" spans="1:5" ht="15" customHeight="1" x14ac:dyDescent="0.35">
      <c r="A5" s="266" t="s">
        <v>82</v>
      </c>
      <c r="B5" s="246"/>
      <c r="C5" s="246"/>
      <c r="D5" s="247"/>
      <c r="E5" s="248"/>
    </row>
    <row r="6" spans="1:5" ht="15" customHeight="1" x14ac:dyDescent="0.35">
      <c r="A6" s="249" t="s">
        <v>50</v>
      </c>
      <c r="B6" s="246"/>
      <c r="C6" s="246"/>
      <c r="D6" s="246"/>
      <c r="E6" s="248"/>
    </row>
    <row r="7" spans="1:5" ht="15" customHeight="1" x14ac:dyDescent="0.35">
      <c r="A7" s="249" t="s">
        <v>37</v>
      </c>
      <c r="B7" s="246"/>
      <c r="C7" s="246"/>
      <c r="D7" s="246"/>
      <c r="E7" s="248"/>
    </row>
    <row r="8" spans="1:5" ht="15" customHeight="1" x14ac:dyDescent="0.35">
      <c r="A8" s="249" t="s">
        <v>38</v>
      </c>
      <c r="B8" s="246"/>
      <c r="C8" s="250"/>
      <c r="D8" s="246"/>
      <c r="E8" s="248"/>
    </row>
    <row r="9" spans="1:5" ht="15" customHeight="1" x14ac:dyDescent="0.35">
      <c r="A9" s="249" t="s">
        <v>83</v>
      </c>
      <c r="B9" s="246"/>
      <c r="C9" s="250"/>
      <c r="D9" s="246"/>
      <c r="E9" s="248"/>
    </row>
    <row r="10" spans="1:5" ht="15" customHeight="1" x14ac:dyDescent="0.35">
      <c r="A10" s="249" t="s">
        <v>48</v>
      </c>
      <c r="B10" s="246"/>
      <c r="C10" s="250"/>
      <c r="D10" s="246"/>
      <c r="E10" s="248"/>
    </row>
    <row r="11" spans="1:5" ht="15" customHeight="1" x14ac:dyDescent="0.35">
      <c r="A11" s="249" t="s">
        <v>49</v>
      </c>
      <c r="B11" s="246"/>
      <c r="C11" s="246"/>
      <c r="D11" s="246"/>
      <c r="E11" s="248"/>
    </row>
    <row r="12" spans="1:5" ht="15" customHeight="1" x14ac:dyDescent="0.35">
      <c r="A12" s="251"/>
      <c r="B12" s="252"/>
      <c r="C12" s="252"/>
      <c r="D12" s="252"/>
      <c r="E12" s="253"/>
    </row>
    <row r="13" spans="1:5" ht="15" customHeight="1" x14ac:dyDescent="0.35">
      <c r="A13" s="254" t="s">
        <v>1</v>
      </c>
      <c r="B13" s="255">
        <f>SUM(B2:B12)</f>
        <v>0</v>
      </c>
      <c r="C13" s="255">
        <f>SUM(C2:C12)</f>
        <v>0</v>
      </c>
      <c r="D13" s="255">
        <f>SUM(D2:D12)</f>
        <v>0</v>
      </c>
      <c r="E13" s="256"/>
    </row>
    <row r="14" spans="1:5" ht="16.2" x14ac:dyDescent="0.35">
      <c r="A14" s="257"/>
      <c r="B14" s="258"/>
      <c r="C14" s="259"/>
      <c r="D14" s="260"/>
      <c r="E14" s="205"/>
    </row>
    <row r="15" spans="1:5" ht="14.4" x14ac:dyDescent="0.3">
      <c r="D15" s="35"/>
    </row>
    <row r="16" spans="1:5" ht="14.4" x14ac:dyDescent="0.3">
      <c r="D16" s="35"/>
    </row>
  </sheetData>
  <pageMargins left="0.7" right="0.7" top="0.95" bottom="0.87" header="0.4" footer="0.39"/>
  <pageSetup orientation="portrait" r:id="rId1"/>
  <headerFooter>
    <oddHeader>&amp;L&amp;G&amp;C&amp;"Arial,Bold"&amp;16Off-Site Costs</oddHeader>
    <oddFooter>&amp;L&amp;G&amp;CPrepared By: Scott McLean, Tim Dreessen&amp;RSeptember 17, 2013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zoomScaleNormal="100" workbookViewId="0">
      <selection activeCell="J62" sqref="J62"/>
    </sheetView>
  </sheetViews>
  <sheetFormatPr defaultColWidth="9.109375" defaultRowHeight="13.8" x14ac:dyDescent="0.3"/>
  <cols>
    <col min="1" max="1" width="36" style="2" customWidth="1"/>
    <col min="2" max="2" width="18.33203125" style="2" customWidth="1"/>
    <col min="3" max="3" width="10.33203125" style="2" customWidth="1"/>
    <col min="4" max="4" width="12.33203125" style="2" customWidth="1"/>
    <col min="5" max="5" width="12.5546875" style="2" customWidth="1"/>
    <col min="6" max="6" width="10.33203125" style="2" customWidth="1"/>
    <col min="7" max="7" width="12.33203125" style="2" customWidth="1"/>
    <col min="8" max="8" width="11.109375" style="2" customWidth="1"/>
    <col min="9" max="9" width="11.88671875" style="2" customWidth="1"/>
    <col min="10" max="10" width="34.6640625" style="2" customWidth="1"/>
    <col min="11" max="16384" width="9.109375" style="2"/>
  </cols>
  <sheetData>
    <row r="1" spans="1:10" ht="75.75" customHeight="1" x14ac:dyDescent="0.3"/>
    <row r="2" spans="1:10" ht="14.4" x14ac:dyDescent="0.3">
      <c r="A2" s="59" t="s">
        <v>14</v>
      </c>
      <c r="B2" s="7"/>
      <c r="C2" s="7"/>
      <c r="D2" s="41" t="e">
        <f>'Project Budget'!#REF!</f>
        <v>#REF!</v>
      </c>
      <c r="J2" s="66"/>
    </row>
    <row r="3" spans="1:10" ht="5.25" customHeight="1" x14ac:dyDescent="0.3"/>
    <row r="4" spans="1:10" ht="14.4" x14ac:dyDescent="0.3">
      <c r="A4" s="199" t="s">
        <v>58</v>
      </c>
      <c r="B4" s="200"/>
      <c r="C4" s="200"/>
      <c r="D4" s="201"/>
    </row>
    <row r="5" spans="1:10" s="53" customFormat="1" ht="6" customHeight="1" x14ac:dyDescent="0.3">
      <c r="A5" s="32"/>
      <c r="B5" s="33"/>
      <c r="C5" s="33"/>
      <c r="D5" s="34"/>
    </row>
    <row r="6" spans="1:10" ht="12.75" customHeight="1" x14ac:dyDescent="0.3">
      <c r="A6" s="27" t="s">
        <v>10</v>
      </c>
      <c r="B6" s="6"/>
      <c r="C6" s="7"/>
      <c r="D6" s="43"/>
    </row>
    <row r="7" spans="1:10" ht="12.75" customHeight="1" x14ac:dyDescent="0.3">
      <c r="A7" s="24" t="s">
        <v>69</v>
      </c>
      <c r="B7" s="8"/>
      <c r="C7" s="57">
        <v>0.75</v>
      </c>
      <c r="D7" s="45">
        <f>D6*C7</f>
        <v>0</v>
      </c>
      <c r="J7" s="68"/>
    </row>
    <row r="8" spans="1:10" ht="6" customHeight="1" x14ac:dyDescent="0.3">
      <c r="A8" s="58"/>
      <c r="B8" s="53"/>
      <c r="C8" s="37"/>
      <c r="D8" s="36"/>
    </row>
    <row r="9" spans="1:10" ht="12.75" customHeight="1" x14ac:dyDescent="0.3">
      <c r="A9" s="199" t="s">
        <v>61</v>
      </c>
      <c r="B9" s="200"/>
      <c r="C9" s="200"/>
      <c r="D9" s="201"/>
    </row>
    <row r="10" spans="1:10" s="53" customFormat="1" ht="6" customHeight="1" x14ac:dyDescent="0.3">
      <c r="A10" s="32"/>
      <c r="B10" s="33"/>
      <c r="C10" s="33"/>
      <c r="D10" s="34"/>
    </row>
    <row r="11" spans="1:10" ht="12.75" customHeight="1" x14ac:dyDescent="0.3">
      <c r="A11" s="27" t="s">
        <v>66</v>
      </c>
      <c r="B11" s="6"/>
      <c r="C11" s="60" t="e">
        <f>D11/D6</f>
        <v>#REF!</v>
      </c>
      <c r="D11" s="43" t="e">
        <f>'Project Budget'!X48+'Project Budget'!#REF!-'Project Budget'!X56</f>
        <v>#REF!</v>
      </c>
      <c r="G11" s="29"/>
    </row>
    <row r="12" spans="1:10" ht="12.75" customHeight="1" x14ac:dyDescent="0.3">
      <c r="A12" s="27" t="s">
        <v>62</v>
      </c>
      <c r="B12" s="7"/>
      <c r="C12" s="60"/>
      <c r="D12" s="43" t="e">
        <f>SUM('Project Budget'!#REF!)</f>
        <v>#REF!</v>
      </c>
    </row>
    <row r="13" spans="1:10" ht="12.75" customHeight="1" x14ac:dyDescent="0.3">
      <c r="A13" s="24" t="s">
        <v>63</v>
      </c>
      <c r="B13" s="8"/>
      <c r="C13" s="57" t="e">
        <f>D13/D6</f>
        <v>#REF!</v>
      </c>
      <c r="D13" s="45" t="e">
        <f>D11+D12</f>
        <v>#REF!</v>
      </c>
      <c r="E13" s="29"/>
    </row>
    <row r="14" spans="1:10" ht="6" customHeight="1" x14ac:dyDescent="0.3">
      <c r="A14" s="26"/>
      <c r="D14" s="29"/>
    </row>
    <row r="15" spans="1:10" ht="12.75" customHeight="1" x14ac:dyDescent="0.3">
      <c r="A15" s="196" t="s">
        <v>137</v>
      </c>
      <c r="B15" s="197"/>
      <c r="C15" s="197"/>
      <c r="D15" s="198"/>
    </row>
    <row r="16" spans="1:10" s="38" customFormat="1" ht="6" customHeight="1" x14ac:dyDescent="0.3">
      <c r="A16" s="32"/>
      <c r="B16" s="33"/>
      <c r="C16" s="33"/>
      <c r="D16" s="34"/>
    </row>
    <row r="17" spans="1:10" ht="12.75" customHeight="1" x14ac:dyDescent="0.3">
      <c r="A17" s="27" t="s">
        <v>75</v>
      </c>
      <c r="B17" s="7"/>
      <c r="C17" s="37"/>
      <c r="D17" s="43" t="e">
        <f>#REF!</f>
        <v>#REF!</v>
      </c>
    </row>
    <row r="18" spans="1:10" x14ac:dyDescent="0.3">
      <c r="A18" s="27" t="s">
        <v>11</v>
      </c>
      <c r="B18" s="7"/>
      <c r="C18" s="63" t="s">
        <v>76</v>
      </c>
      <c r="D18" s="17"/>
      <c r="E18" s="28"/>
      <c r="G18" s="5"/>
    </row>
    <row r="19" spans="1:10" x14ac:dyDescent="0.3">
      <c r="A19" s="27" t="s">
        <v>77</v>
      </c>
      <c r="B19" s="7"/>
      <c r="C19" s="7"/>
      <c r="D19" s="65"/>
      <c r="J19" s="67"/>
    </row>
    <row r="20" spans="1:10" ht="12.75" customHeight="1" x14ac:dyDescent="0.3">
      <c r="A20" s="27" t="s">
        <v>78</v>
      </c>
      <c r="B20" s="7"/>
      <c r="C20" s="7"/>
      <c r="D20" s="61"/>
    </row>
    <row r="21" spans="1:10" x14ac:dyDescent="0.3">
      <c r="A21" s="52"/>
      <c r="B21" s="7"/>
      <c r="C21" s="7"/>
      <c r="D21" s="44"/>
    </row>
    <row r="22" spans="1:10" ht="12.75" customHeight="1" x14ac:dyDescent="0.3">
      <c r="A22" s="199" t="s">
        <v>57</v>
      </c>
      <c r="B22" s="200"/>
      <c r="C22" s="200"/>
      <c r="D22" s="201"/>
    </row>
    <row r="23" spans="1:10" s="38" customFormat="1" ht="6" customHeight="1" x14ac:dyDescent="0.3">
      <c r="A23" s="32"/>
      <c r="B23" s="33"/>
      <c r="C23" s="33"/>
      <c r="D23" s="34"/>
    </row>
    <row r="24" spans="1:10" ht="12.75" customHeight="1" x14ac:dyDescent="0.3">
      <c r="A24" s="27" t="s">
        <v>60</v>
      </c>
      <c r="B24" s="7"/>
      <c r="C24" s="37"/>
      <c r="D24" s="43">
        <f>D7</f>
        <v>0</v>
      </c>
    </row>
    <row r="25" spans="1:10" x14ac:dyDescent="0.3">
      <c r="A25" s="27" t="s">
        <v>11</v>
      </c>
      <c r="B25" s="7"/>
      <c r="C25" s="7"/>
      <c r="D25" s="17">
        <v>25</v>
      </c>
      <c r="E25" s="28"/>
      <c r="G25" s="5"/>
    </row>
    <row r="26" spans="1:10" x14ac:dyDescent="0.3">
      <c r="A26" s="27" t="s">
        <v>68</v>
      </c>
      <c r="B26" s="7"/>
      <c r="C26" s="7"/>
      <c r="D26" s="65"/>
      <c r="J26" s="67"/>
    </row>
    <row r="27" spans="1:10" ht="12.75" customHeight="1" x14ac:dyDescent="0.3">
      <c r="A27" s="27" t="s">
        <v>12</v>
      </c>
      <c r="B27" s="7"/>
      <c r="C27" s="7"/>
      <c r="D27" s="61">
        <f>PMT(D26/12,D25*12,-D7)</f>
        <v>0</v>
      </c>
    </row>
    <row r="28" spans="1:10" x14ac:dyDescent="0.3">
      <c r="A28" s="52" t="s">
        <v>29</v>
      </c>
      <c r="B28" s="7"/>
      <c r="C28" s="7"/>
      <c r="D28" s="44">
        <f>D27*12</f>
        <v>0</v>
      </c>
    </row>
    <row r="29" spans="1:10" s="38" customFormat="1" ht="3" customHeight="1" x14ac:dyDescent="0.3">
      <c r="A29" s="54"/>
      <c r="B29" s="55"/>
      <c r="C29" s="55"/>
      <c r="D29" s="56"/>
    </row>
    <row r="30" spans="1:10" x14ac:dyDescent="0.3">
      <c r="A30" s="27" t="s">
        <v>138</v>
      </c>
      <c r="B30" s="7"/>
      <c r="C30" s="7"/>
      <c r="D30" s="42"/>
    </row>
    <row r="31" spans="1:10" x14ac:dyDescent="0.3">
      <c r="A31" s="27" t="str">
        <f>A7</f>
        <v>Requested Loan (75% LTV)</v>
      </c>
      <c r="B31" s="7"/>
      <c r="C31" s="7"/>
      <c r="D31" s="39">
        <f>D7</f>
        <v>0</v>
      </c>
    </row>
    <row r="32" spans="1:10" x14ac:dyDescent="0.3">
      <c r="A32" s="24" t="s">
        <v>55</v>
      </c>
      <c r="B32" s="8"/>
      <c r="C32" s="8"/>
      <c r="D32" s="40" t="e">
        <f>D7/D30</f>
        <v>#DIV/0!</v>
      </c>
    </row>
    <row r="33" spans="1:12" ht="6" customHeight="1" x14ac:dyDescent="0.3">
      <c r="D33" s="5"/>
    </row>
    <row r="34" spans="1:12" ht="14.4" x14ac:dyDescent="0.3">
      <c r="A34" s="199" t="s">
        <v>19</v>
      </c>
      <c r="B34" s="200"/>
      <c r="C34" s="200"/>
      <c r="D34" s="201"/>
    </row>
    <row r="35" spans="1:12" ht="5.25" customHeight="1" x14ac:dyDescent="0.3">
      <c r="A35" s="1"/>
      <c r="B35" s="7"/>
      <c r="C35" s="7"/>
      <c r="D35" s="9"/>
    </row>
    <row r="36" spans="1:12" x14ac:dyDescent="0.3">
      <c r="A36" s="27" t="s">
        <v>13</v>
      </c>
      <c r="B36" s="7"/>
      <c r="C36" s="7"/>
      <c r="D36" s="43">
        <f>D27*12</f>
        <v>0</v>
      </c>
      <c r="G36" s="21"/>
      <c r="H36" s="21"/>
    </row>
    <row r="37" spans="1:12" x14ac:dyDescent="0.3">
      <c r="A37" s="27" t="s">
        <v>24</v>
      </c>
      <c r="B37" s="18"/>
      <c r="C37" s="7" t="s">
        <v>20</v>
      </c>
      <c r="D37" s="43" t="e">
        <f>D2*B37</f>
        <v>#REF!</v>
      </c>
      <c r="G37" s="22"/>
      <c r="H37" s="23"/>
    </row>
    <row r="38" spans="1:12" x14ac:dyDescent="0.3">
      <c r="A38" s="16" t="s">
        <v>28</v>
      </c>
      <c r="B38" s="8"/>
      <c r="C38" s="8"/>
      <c r="D38" s="46" t="e">
        <f>SUM(D36:D37)</f>
        <v>#REF!</v>
      </c>
    </row>
    <row r="39" spans="1:12" ht="6" customHeight="1" x14ac:dyDescent="0.3"/>
    <row r="40" spans="1:12" ht="14.4" x14ac:dyDescent="0.3">
      <c r="A40" s="199" t="s">
        <v>64</v>
      </c>
      <c r="B40" s="200"/>
      <c r="C40" s="200"/>
      <c r="D40" s="201"/>
      <c r="E40" s="5"/>
      <c r="H40" s="21" t="s">
        <v>44</v>
      </c>
      <c r="I40" s="2" t="s">
        <v>45</v>
      </c>
    </row>
    <row r="41" spans="1:12" ht="6" customHeight="1" x14ac:dyDescent="0.3">
      <c r="A41" s="10"/>
      <c r="B41" s="11"/>
      <c r="C41" s="7"/>
      <c r="D41" s="12"/>
      <c r="G41" s="3"/>
    </row>
    <row r="42" spans="1:12" x14ac:dyDescent="0.3">
      <c r="A42" s="27" t="s">
        <v>5</v>
      </c>
      <c r="B42" s="7"/>
      <c r="C42" s="7"/>
      <c r="D42" s="47"/>
    </row>
    <row r="43" spans="1:12" x14ac:dyDescent="0.3">
      <c r="A43" s="27" t="s">
        <v>15</v>
      </c>
      <c r="B43" s="7"/>
      <c r="C43" s="7"/>
      <c r="D43" s="47"/>
    </row>
    <row r="44" spans="1:12" x14ac:dyDescent="0.3">
      <c r="A44" s="27" t="s">
        <v>27</v>
      </c>
      <c r="B44" s="7"/>
      <c r="C44" s="7"/>
      <c r="D44" s="47"/>
    </row>
    <row r="45" spans="1:12" x14ac:dyDescent="0.3">
      <c r="A45" s="27" t="s">
        <v>9</v>
      </c>
      <c r="B45" s="13">
        <f>D7</f>
        <v>0</v>
      </c>
      <c r="C45" s="19"/>
      <c r="D45" s="43"/>
      <c r="H45" s="29">
        <f>D45-SUM(E63:G63)</f>
        <v>0</v>
      </c>
    </row>
    <row r="46" spans="1:12" x14ac:dyDescent="0.3">
      <c r="A46" s="27" t="s">
        <v>22</v>
      </c>
      <c r="B46" s="25">
        <f>B45*0.6</f>
        <v>0</v>
      </c>
      <c r="C46" s="20"/>
      <c r="D46" s="43"/>
      <c r="E46" s="29">
        <f>B45-B46</f>
        <v>0</v>
      </c>
      <c r="F46" s="4" t="s">
        <v>25</v>
      </c>
      <c r="H46" s="29">
        <f>D46</f>
        <v>0</v>
      </c>
      <c r="L46" s="4"/>
    </row>
    <row r="47" spans="1:12" x14ac:dyDescent="0.3">
      <c r="A47" s="27" t="s">
        <v>56</v>
      </c>
      <c r="B47" s="7"/>
      <c r="C47" s="19"/>
      <c r="D47" s="43"/>
      <c r="H47" s="29">
        <f>D47</f>
        <v>0</v>
      </c>
    </row>
    <row r="48" spans="1:12" x14ac:dyDescent="0.3">
      <c r="A48" s="27" t="s">
        <v>16</v>
      </c>
      <c r="B48" s="7"/>
      <c r="C48" s="7"/>
      <c r="D48" s="47"/>
    </row>
    <row r="49" spans="1:9" x14ac:dyDescent="0.3">
      <c r="A49" s="27" t="s">
        <v>17</v>
      </c>
      <c r="B49" s="7"/>
      <c r="C49" s="7"/>
      <c r="D49" s="47"/>
    </row>
    <row r="50" spans="1:9" x14ac:dyDescent="0.3">
      <c r="A50" s="27" t="s">
        <v>18</v>
      </c>
      <c r="B50" s="7"/>
      <c r="C50" s="7"/>
      <c r="D50" s="47"/>
    </row>
    <row r="51" spans="1:9" x14ac:dyDescent="0.3">
      <c r="A51" s="27" t="s">
        <v>6</v>
      </c>
      <c r="B51" s="7"/>
      <c r="C51" s="7"/>
      <c r="D51" s="48"/>
    </row>
    <row r="52" spans="1:9" x14ac:dyDescent="0.3">
      <c r="A52" s="16" t="s">
        <v>26</v>
      </c>
      <c r="B52" s="14"/>
      <c r="C52" s="8"/>
      <c r="D52" s="49"/>
      <c r="E52" s="50">
        <f>SUM(D42:D51)</f>
        <v>0</v>
      </c>
      <c r="F52" s="2" t="s">
        <v>47</v>
      </c>
    </row>
    <row r="53" spans="1:9" ht="6" customHeight="1" x14ac:dyDescent="0.3"/>
    <row r="54" spans="1:9" ht="14.4" x14ac:dyDescent="0.3">
      <c r="A54" s="199" t="s">
        <v>91</v>
      </c>
      <c r="B54" s="200"/>
      <c r="C54" s="200"/>
      <c r="D54" s="201"/>
    </row>
    <row r="55" spans="1:9" ht="6" customHeight="1" x14ac:dyDescent="0.3">
      <c r="A55" s="1"/>
      <c r="B55" s="7"/>
      <c r="C55" s="7"/>
      <c r="D55" s="15"/>
    </row>
    <row r="56" spans="1:9" x14ac:dyDescent="0.3">
      <c r="A56" s="24" t="s">
        <v>7</v>
      </c>
      <c r="B56" s="14"/>
      <c r="C56" s="8"/>
      <c r="D56" s="64" t="s">
        <v>71</v>
      </c>
    </row>
    <row r="57" spans="1:9" ht="7.5" customHeight="1" x14ac:dyDescent="0.3"/>
    <row r="58" spans="1:9" ht="15" customHeight="1" x14ac:dyDescent="0.3">
      <c r="A58" s="199" t="s">
        <v>65</v>
      </c>
      <c r="B58" s="200"/>
      <c r="C58" s="200"/>
      <c r="D58" s="201"/>
      <c r="E58" s="21" t="s">
        <v>41</v>
      </c>
      <c r="F58" s="21" t="s">
        <v>42</v>
      </c>
      <c r="G58" s="21" t="s">
        <v>43</v>
      </c>
      <c r="H58" s="21" t="s">
        <v>44</v>
      </c>
      <c r="I58" s="2" t="s">
        <v>45</v>
      </c>
    </row>
    <row r="59" spans="1:9" ht="6" customHeight="1" x14ac:dyDescent="0.3">
      <c r="A59" s="32"/>
      <c r="B59" s="33"/>
      <c r="C59" s="33"/>
      <c r="D59" s="34"/>
      <c r="E59" s="21"/>
      <c r="F59" s="21"/>
      <c r="G59" s="21"/>
    </row>
    <row r="60" spans="1:9" x14ac:dyDescent="0.3">
      <c r="A60" s="1" t="str">
        <f>A42</f>
        <v>Financial Audit</v>
      </c>
      <c r="B60" s="7"/>
      <c r="C60" s="7"/>
      <c r="D60" s="43">
        <f>D42</f>
        <v>0</v>
      </c>
      <c r="E60" s="30"/>
      <c r="F60" s="30"/>
      <c r="G60" s="30"/>
      <c r="H60" s="29"/>
    </row>
    <row r="61" spans="1:9" x14ac:dyDescent="0.3">
      <c r="A61" s="1" t="str">
        <f>A43</f>
        <v>"As Constructed" Appraisal</v>
      </c>
      <c r="B61" s="7"/>
      <c r="C61" s="7"/>
      <c r="D61" s="43">
        <f>D43</f>
        <v>0</v>
      </c>
      <c r="E61" s="30"/>
      <c r="F61" s="30"/>
      <c r="G61" s="30"/>
      <c r="H61" s="29"/>
    </row>
    <row r="62" spans="1:9" x14ac:dyDescent="0.3">
      <c r="A62" s="1" t="str">
        <f>A44</f>
        <v>Loan Trustee Set-up Fee</v>
      </c>
      <c r="B62" s="7"/>
      <c r="C62" s="7"/>
      <c r="D62" s="43">
        <f>D44</f>
        <v>0</v>
      </c>
      <c r="E62" s="30"/>
      <c r="F62" s="30"/>
      <c r="G62" s="30"/>
      <c r="H62" s="29"/>
    </row>
    <row r="63" spans="1:9" x14ac:dyDescent="0.3">
      <c r="A63" s="1" t="s">
        <v>39</v>
      </c>
      <c r="B63" s="7"/>
      <c r="C63" s="7"/>
      <c r="D63" s="43">
        <f>D45*0.25</f>
        <v>0</v>
      </c>
      <c r="E63" s="30"/>
      <c r="F63" s="30"/>
      <c r="G63" s="30"/>
      <c r="H63" s="29"/>
    </row>
    <row r="64" spans="1:9" x14ac:dyDescent="0.3">
      <c r="A64" s="1" t="str">
        <f>A48</f>
        <v>Closing Costs</v>
      </c>
      <c r="B64" s="7"/>
      <c r="C64" s="7"/>
      <c r="D64" s="43">
        <f>D48</f>
        <v>0</v>
      </c>
      <c r="E64" s="30"/>
      <c r="F64" s="30"/>
      <c r="G64" s="30"/>
      <c r="H64" s="29"/>
    </row>
    <row r="65" spans="1:8" x14ac:dyDescent="0.3">
      <c r="A65" s="1" t="str">
        <f>A49</f>
        <v>Title Owners Policy</v>
      </c>
      <c r="B65" s="7"/>
      <c r="C65" s="7"/>
      <c r="D65" s="43">
        <f>D49</f>
        <v>0</v>
      </c>
      <c r="E65" s="30"/>
      <c r="F65" s="30"/>
      <c r="G65" s="30"/>
      <c r="H65" s="29"/>
    </row>
    <row r="66" spans="1:8" x14ac:dyDescent="0.3">
      <c r="A66" s="1" t="str">
        <f>A50</f>
        <v>Title Lenders Policy</v>
      </c>
      <c r="B66" s="7"/>
      <c r="C66" s="7"/>
      <c r="D66" s="43">
        <f>D50</f>
        <v>0</v>
      </c>
      <c r="E66" s="30"/>
      <c r="F66" s="30"/>
      <c r="G66" s="30"/>
      <c r="H66" s="29"/>
    </row>
    <row r="67" spans="1:8" ht="15.6" x14ac:dyDescent="0.45">
      <c r="A67" s="1" t="str">
        <f>A51</f>
        <v>Bond Opinion Letter</v>
      </c>
      <c r="B67" s="7"/>
      <c r="C67" s="7"/>
      <c r="D67" s="51">
        <f>D51</f>
        <v>0</v>
      </c>
      <c r="E67" s="31"/>
      <c r="F67" s="31"/>
      <c r="G67" s="31"/>
      <c r="H67" s="29"/>
    </row>
    <row r="68" spans="1:8" x14ac:dyDescent="0.3">
      <c r="A68" s="16" t="s">
        <v>40</v>
      </c>
      <c r="B68" s="8"/>
      <c r="C68" s="8"/>
      <c r="D68" s="45">
        <f>SUM(D60:D67)</f>
        <v>0</v>
      </c>
      <c r="E68" s="29">
        <f>+SUM(E60:E67)</f>
        <v>0</v>
      </c>
      <c r="F68" s="29">
        <f>+SUM(F60:F67)</f>
        <v>0</v>
      </c>
      <c r="G68" s="29">
        <f>+SUM(G60:G67)</f>
        <v>0</v>
      </c>
      <c r="H68" s="29">
        <f>SUM(E68:G68)</f>
        <v>0</v>
      </c>
    </row>
    <row r="69" spans="1:8" x14ac:dyDescent="0.3">
      <c r="D69" s="13"/>
    </row>
    <row r="70" spans="1:8" x14ac:dyDescent="0.3">
      <c r="D70" s="13"/>
    </row>
    <row r="71" spans="1:8" x14ac:dyDescent="0.3">
      <c r="D71" s="13"/>
    </row>
  </sheetData>
  <mergeCells count="8">
    <mergeCell ref="A58:D58"/>
    <mergeCell ref="A54:D54"/>
    <mergeCell ref="A4:D4"/>
    <mergeCell ref="A34:D34"/>
    <mergeCell ref="A40:D40"/>
    <mergeCell ref="A22:D22"/>
    <mergeCell ref="A9:D9"/>
    <mergeCell ref="A15:D15"/>
  </mergeCells>
  <phoneticPr fontId="0" type="noConversion"/>
  <printOptions horizontalCentered="1"/>
  <pageMargins left="0.75" right="0.75" top="0.94" bottom="0.8" header="0.43" footer="0.28000000000000003"/>
  <pageSetup orientation="portrait" r:id="rId1"/>
  <headerFooter alignWithMargins="0">
    <oddHeader>&amp;L&amp;G&amp;C&amp;"Arial,Bold Italic"&amp;6
&amp;16Project Financial Details</oddHeader>
    <oddFooter>&amp;L&amp;G&amp;C&amp;"Arial,Italic"Prepared By:&amp;"Arial,Regular" Scott McLean, Tim Dreessen&amp;RJanuary 16, 2014</oddFooter>
  </headerFooter>
  <rowBreaks count="1" manualBreakCount="1">
    <brk id="39" max="3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BC3D5C91574C4398D282D16FCAB681" ma:contentTypeVersion="2" ma:contentTypeDescription="Create a new document." ma:contentTypeScope="" ma:versionID="02bff0c22c15e36082e27e25a71488bb">
  <xsd:schema xmlns:xsd="http://www.w3.org/2001/XMLSchema" xmlns:xs="http://www.w3.org/2001/XMLSchema" xmlns:p="http://schemas.microsoft.com/office/2006/metadata/properties" xmlns:ns2="aa08f228-8477-4482-8ace-969fabb20d19" targetNamespace="http://schemas.microsoft.com/office/2006/metadata/properties" ma:root="true" ma:fieldsID="a67f6a0acd56f6b8763961403b92922b" ns2:_="">
    <xsd:import namespace="aa08f228-8477-4482-8ace-969fabb20d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8f228-8477-4482-8ace-969fabb20d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9DBC01-F19A-4A5C-A800-708C1B58B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08f228-8477-4482-8ace-969fabb20d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EC092C-C096-449E-8610-23A8113DCDF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a08f228-8477-4482-8ace-969fabb20d1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2D7951F-5C76-40D1-AB09-492A5ABCC2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Project Budget</vt:lpstr>
      <vt:lpstr>A&amp;E Fees</vt:lpstr>
      <vt:lpstr>Off-Site Costs</vt:lpstr>
      <vt:lpstr>Details</vt:lpstr>
      <vt:lpstr>Details!Print_Area</vt:lpstr>
      <vt:lpstr>'Project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McLean</dc:creator>
  <cp:lastModifiedBy>Scott McLean</cp:lastModifiedBy>
  <cp:lastPrinted>2015-12-17T17:18:21Z</cp:lastPrinted>
  <dcterms:created xsi:type="dcterms:W3CDTF">2003-05-20T16:30:49Z</dcterms:created>
  <dcterms:modified xsi:type="dcterms:W3CDTF">2017-06-02T18:10:21Z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0x010100BBBC3D5C91574C4398D282D16FCAB681</vt:lpwstr>
  </property>
  <property fmtid="{D5CDD505-2E9C-101B-9397-08002B2CF9AE}" pid="3" name="IsMyDocuments">
    <vt:bool>true</vt:bool>
  </property>
</Properties>
</file>